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785" yWindow="825" windowWidth="4305" windowHeight="6420" activeTab="1"/>
  </bookViews>
  <sheets>
    <sheet name="Introducción" sheetId="11" r:id="rId1"/>
    <sheet name="Levantamiento cámaras" sheetId="1" r:id="rId2"/>
    <sheet name="Ubicaciones cámaras" sheetId="7" r:id="rId3"/>
    <sheet name="Levantamiento pantallas" sheetId="8" r:id="rId4"/>
  </sheets>
  <definedNames>
    <definedName name="_xlnm._FilterDatabase" localSheetId="1" hidden="1">'Levantamiento cámaras'!$A$3:$AA$116</definedName>
    <definedName name="_xlnm._FilterDatabase" localSheetId="2" hidden="1">'Ubicaciones cámaras'!$A$3:$G$116</definedName>
  </definedNames>
  <calcPr calcId="145621"/>
</workbook>
</file>

<file path=xl/calcChain.xml><?xml version="1.0" encoding="utf-8"?>
<calcChain xmlns="http://schemas.openxmlformats.org/spreadsheetml/2006/main">
  <c r="Q84" i="1" l="1"/>
  <c r="N84" i="1"/>
  <c r="S86" i="1" l="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8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55" i="1"/>
  <c r="S33" i="1"/>
  <c r="S34" i="1"/>
  <c r="S35" i="1"/>
  <c r="S36" i="1"/>
  <c r="S37" i="1"/>
  <c r="S38" i="1"/>
  <c r="S39" i="1"/>
  <c r="S40" i="1"/>
  <c r="S41" i="1"/>
  <c r="S42" i="1"/>
  <c r="S43" i="1"/>
  <c r="S44" i="1"/>
  <c r="S45" i="1"/>
  <c r="S46" i="1"/>
  <c r="S47" i="1"/>
  <c r="S48" i="1"/>
  <c r="S49" i="1"/>
  <c r="S50" i="1"/>
  <c r="S51" i="1"/>
  <c r="S52" i="1"/>
  <c r="S53" i="1"/>
  <c r="S32" i="1"/>
  <c r="P101" i="1"/>
  <c r="P86" i="1"/>
  <c r="P87" i="1"/>
  <c r="P88" i="1"/>
  <c r="P89" i="1"/>
  <c r="P90" i="1"/>
  <c r="P91" i="1"/>
  <c r="P92" i="1"/>
  <c r="P93" i="1"/>
  <c r="P94" i="1"/>
  <c r="P95" i="1"/>
  <c r="P96" i="1"/>
  <c r="P97" i="1"/>
  <c r="P98" i="1"/>
  <c r="P99" i="1"/>
  <c r="P100" i="1"/>
  <c r="P102" i="1"/>
  <c r="P103" i="1"/>
  <c r="P104" i="1"/>
  <c r="P105" i="1"/>
  <c r="P106" i="1"/>
  <c r="P107" i="1"/>
  <c r="P108" i="1"/>
  <c r="P109" i="1"/>
  <c r="P110" i="1"/>
  <c r="P111" i="1"/>
  <c r="P112" i="1"/>
  <c r="P113" i="1"/>
  <c r="P114" i="1"/>
  <c r="P8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55" i="1"/>
  <c r="P33" i="1"/>
  <c r="P34" i="1"/>
  <c r="P35" i="1"/>
  <c r="P36" i="1"/>
  <c r="P37" i="1"/>
  <c r="P38" i="1"/>
  <c r="P39" i="1"/>
  <c r="P40" i="1"/>
  <c r="P41" i="1"/>
  <c r="P42" i="1"/>
  <c r="P43" i="1"/>
  <c r="P44" i="1"/>
  <c r="P45" i="1"/>
  <c r="P46" i="1"/>
  <c r="P47" i="1"/>
  <c r="P48" i="1"/>
  <c r="P49" i="1"/>
  <c r="P50" i="1"/>
  <c r="P51" i="1"/>
  <c r="P52" i="1"/>
  <c r="P53" i="1"/>
  <c r="P32" i="1"/>
  <c r="P5" i="1"/>
  <c r="P6" i="1"/>
  <c r="P7" i="1"/>
  <c r="P8" i="1"/>
  <c r="P9" i="1"/>
  <c r="P10" i="1"/>
  <c r="P11" i="1"/>
  <c r="P12" i="1"/>
  <c r="P13" i="1"/>
  <c r="P14" i="1"/>
  <c r="P15" i="1"/>
  <c r="P16" i="1"/>
  <c r="P17" i="1"/>
  <c r="P18" i="1"/>
  <c r="P19" i="1"/>
  <c r="P20" i="1"/>
  <c r="P21" i="1"/>
  <c r="P22" i="1"/>
  <c r="P23" i="1"/>
  <c r="P24" i="1"/>
  <c r="P25" i="1"/>
  <c r="P26" i="1"/>
  <c r="P27" i="1"/>
  <c r="P28" i="1"/>
  <c r="P29" i="1"/>
  <c r="P30" i="1"/>
  <c r="P4" i="1"/>
  <c r="O31" i="1" l="1"/>
  <c r="N31" i="1"/>
  <c r="P31" i="1" l="1"/>
  <c r="U84" i="1" l="1"/>
  <c r="T84" i="1"/>
  <c r="Y84" i="1"/>
  <c r="X84" i="1"/>
  <c r="W84" i="1"/>
  <c r="O84" i="1"/>
  <c r="R84" i="1"/>
  <c r="G28" i="1"/>
  <c r="I28" i="1" s="1"/>
  <c r="H28" i="1"/>
  <c r="J28" i="1" s="1"/>
  <c r="I23" i="1"/>
  <c r="G16" i="1" l="1"/>
  <c r="H16" i="1"/>
  <c r="J16" i="1" s="1"/>
  <c r="I16" i="1" l="1"/>
  <c r="H23" i="1"/>
  <c r="J23" i="1" l="1"/>
  <c r="H68" i="1"/>
  <c r="J68" i="1" s="1"/>
  <c r="J16" i="7" l="1"/>
  <c r="J23" i="7"/>
  <c r="H23" i="7"/>
  <c r="H68" i="7"/>
  <c r="F115" i="8"/>
  <c r="F116" i="8" s="1"/>
  <c r="F84" i="8"/>
  <c r="F77" i="8"/>
  <c r="F53" i="8"/>
  <c r="F30" i="8"/>
  <c r="H32" i="1" l="1"/>
  <c r="J32" i="1" l="1"/>
  <c r="F83" i="7"/>
  <c r="F53" i="7"/>
  <c r="F60" i="7" l="1"/>
  <c r="F56" i="7" l="1"/>
  <c r="F4" i="7" l="1"/>
  <c r="F5" i="7"/>
  <c r="F6" i="7"/>
  <c r="F7" i="7"/>
  <c r="F8" i="7"/>
  <c r="F9" i="7"/>
  <c r="F10" i="7"/>
  <c r="F11" i="7"/>
  <c r="F12" i="7"/>
  <c r="F13" i="7"/>
  <c r="F14" i="7"/>
  <c r="F15" i="7"/>
  <c r="F16" i="7"/>
  <c r="F17" i="7"/>
  <c r="F18" i="7"/>
  <c r="F19" i="7"/>
  <c r="F20" i="7"/>
  <c r="F21" i="7"/>
  <c r="F22" i="7"/>
  <c r="F23" i="7"/>
  <c r="F24" i="7"/>
  <c r="F25" i="7"/>
  <c r="F26" i="7"/>
  <c r="F27" i="7"/>
  <c r="F28" i="7"/>
  <c r="F29" i="7"/>
  <c r="F30" i="7"/>
  <c r="F32" i="7"/>
  <c r="F33" i="7"/>
  <c r="F34" i="7"/>
  <c r="F35" i="7"/>
  <c r="F36" i="7"/>
  <c r="F37" i="7"/>
  <c r="F38" i="7"/>
  <c r="F39" i="7"/>
  <c r="F40" i="7"/>
  <c r="F41" i="7"/>
  <c r="F42" i="7"/>
  <c r="F43" i="7"/>
  <c r="F44" i="7"/>
  <c r="F45" i="7"/>
  <c r="F46" i="7"/>
  <c r="F47" i="7"/>
  <c r="F48" i="7"/>
  <c r="F49" i="7"/>
  <c r="F50" i="7"/>
  <c r="F51" i="7"/>
  <c r="F52" i="7"/>
  <c r="F55" i="7"/>
  <c r="F57" i="7"/>
  <c r="F58" i="7"/>
  <c r="F59" i="7"/>
  <c r="F61" i="7"/>
  <c r="F62" i="7"/>
  <c r="F63" i="7"/>
  <c r="F64" i="7"/>
  <c r="F65" i="7"/>
  <c r="F66" i="7"/>
  <c r="F67" i="7"/>
  <c r="F68" i="7"/>
  <c r="F69" i="7"/>
  <c r="F70" i="7"/>
  <c r="F71" i="7"/>
  <c r="F72" i="7"/>
  <c r="F73" i="7"/>
  <c r="F74" i="7"/>
  <c r="F75" i="7"/>
  <c r="F76" i="7"/>
  <c r="F77" i="7"/>
  <c r="F78" i="7"/>
  <c r="F79" i="7"/>
  <c r="F80" i="7"/>
  <c r="F81" i="7"/>
  <c r="F82"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W31" i="1" l="1"/>
  <c r="F31" i="7" s="1"/>
  <c r="W54" i="1"/>
  <c r="F54" i="7" s="1"/>
  <c r="F84" i="7"/>
  <c r="X115" i="1"/>
  <c r="Y11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85" i="1"/>
  <c r="Z79" i="1"/>
  <c r="Z80" i="1"/>
  <c r="Z81" i="1"/>
  <c r="Z82" i="1"/>
  <c r="Z83" i="1"/>
  <c r="Z78" i="1"/>
  <c r="Z60" i="1"/>
  <c r="Z77" i="1"/>
  <c r="Z76" i="1"/>
  <c r="Z75" i="1"/>
  <c r="Z74" i="1"/>
  <c r="Z73" i="1"/>
  <c r="Z72" i="1"/>
  <c r="Z71" i="1"/>
  <c r="Z70" i="1"/>
  <c r="Z69" i="1"/>
  <c r="Z68" i="1"/>
  <c r="Z67" i="1"/>
  <c r="Z66" i="1"/>
  <c r="Z65" i="1"/>
  <c r="Z64" i="1"/>
  <c r="Z63" i="1"/>
  <c r="Z62" i="1"/>
  <c r="Z61" i="1"/>
  <c r="Z59" i="1"/>
  <c r="Z58" i="1"/>
  <c r="Z57" i="1"/>
  <c r="Z56" i="1"/>
  <c r="Z55" i="1"/>
  <c r="Y54" i="1"/>
  <c r="X54" i="1"/>
  <c r="Z33" i="1"/>
  <c r="Z34" i="1"/>
  <c r="Z35" i="1"/>
  <c r="Z36" i="1"/>
  <c r="Z37" i="1"/>
  <c r="Z38" i="1"/>
  <c r="Z39" i="1"/>
  <c r="Z40" i="1"/>
  <c r="Z41" i="1"/>
  <c r="Z42" i="1"/>
  <c r="Z43" i="1"/>
  <c r="Z44" i="1"/>
  <c r="Z45" i="1"/>
  <c r="Z46" i="1"/>
  <c r="Z47" i="1"/>
  <c r="Z48" i="1"/>
  <c r="Z49" i="1"/>
  <c r="Z50" i="1"/>
  <c r="Z51" i="1"/>
  <c r="Z52" i="1"/>
  <c r="Z53" i="1"/>
  <c r="Z32" i="1"/>
  <c r="Z4" i="1"/>
  <c r="X31" i="1"/>
  <c r="A3" i="7"/>
  <c r="B3" i="7"/>
  <c r="C3" i="7"/>
  <c r="D3" i="7"/>
  <c r="E3" i="7"/>
  <c r="A4" i="7"/>
  <c r="B4" i="7"/>
  <c r="C4" i="7"/>
  <c r="D4" i="7"/>
  <c r="E4" i="7"/>
  <c r="A5" i="7"/>
  <c r="B5" i="7"/>
  <c r="C5" i="7"/>
  <c r="D5" i="7"/>
  <c r="E5" i="7"/>
  <c r="A6" i="7"/>
  <c r="B6" i="7"/>
  <c r="C6" i="7"/>
  <c r="D6" i="7"/>
  <c r="E6" i="7"/>
  <c r="A7" i="7"/>
  <c r="B7" i="7"/>
  <c r="C7" i="7"/>
  <c r="D7" i="7"/>
  <c r="E7" i="7"/>
  <c r="A8" i="7"/>
  <c r="B8" i="7"/>
  <c r="C8" i="7"/>
  <c r="D8" i="7"/>
  <c r="E8" i="7"/>
  <c r="A9" i="7"/>
  <c r="B9" i="7"/>
  <c r="C9" i="7"/>
  <c r="D9" i="7"/>
  <c r="E9" i="7"/>
  <c r="A10" i="7"/>
  <c r="B10" i="7"/>
  <c r="C10" i="7"/>
  <c r="D10" i="7"/>
  <c r="E10" i="7"/>
  <c r="A11" i="7"/>
  <c r="B11" i="7"/>
  <c r="C11" i="7"/>
  <c r="D11" i="7"/>
  <c r="E11" i="7"/>
  <c r="A12" i="7"/>
  <c r="B12" i="7"/>
  <c r="C12" i="7"/>
  <c r="D12" i="7"/>
  <c r="E12" i="7"/>
  <c r="A13" i="7"/>
  <c r="B13" i="7"/>
  <c r="C13" i="7"/>
  <c r="D13" i="7"/>
  <c r="E13" i="7"/>
  <c r="A14" i="7"/>
  <c r="B14" i="7"/>
  <c r="C14" i="7"/>
  <c r="D14" i="7"/>
  <c r="E14" i="7"/>
  <c r="A15" i="7"/>
  <c r="B15" i="7"/>
  <c r="C15" i="7"/>
  <c r="D15" i="7"/>
  <c r="E15" i="7"/>
  <c r="A16" i="7"/>
  <c r="B16" i="7"/>
  <c r="C16" i="7"/>
  <c r="D16" i="7"/>
  <c r="E16" i="7"/>
  <c r="A17" i="7"/>
  <c r="B17" i="7"/>
  <c r="C17" i="7"/>
  <c r="D17" i="7"/>
  <c r="E17" i="7"/>
  <c r="A18" i="7"/>
  <c r="B18" i="7"/>
  <c r="C18" i="7"/>
  <c r="D18" i="7"/>
  <c r="E18" i="7"/>
  <c r="A19" i="7"/>
  <c r="B19" i="7"/>
  <c r="C19" i="7"/>
  <c r="D19" i="7"/>
  <c r="E19" i="7"/>
  <c r="A20" i="7"/>
  <c r="B20" i="7"/>
  <c r="C20" i="7"/>
  <c r="D20" i="7"/>
  <c r="E20" i="7"/>
  <c r="A21" i="7"/>
  <c r="B21" i="7"/>
  <c r="C21" i="7"/>
  <c r="D21" i="7"/>
  <c r="E21" i="7"/>
  <c r="A22" i="7"/>
  <c r="B22" i="7"/>
  <c r="C22" i="7"/>
  <c r="D22" i="7"/>
  <c r="E22" i="7"/>
  <c r="A23" i="7"/>
  <c r="B23" i="7"/>
  <c r="C23" i="7"/>
  <c r="D23" i="7"/>
  <c r="E23" i="7"/>
  <c r="A24" i="7"/>
  <c r="B24" i="7"/>
  <c r="C24" i="7"/>
  <c r="D24" i="7"/>
  <c r="E24" i="7"/>
  <c r="A25" i="7"/>
  <c r="B25" i="7"/>
  <c r="C25" i="7"/>
  <c r="D25" i="7"/>
  <c r="E25" i="7"/>
  <c r="A26" i="7"/>
  <c r="B26" i="7"/>
  <c r="C26" i="7"/>
  <c r="D26" i="7"/>
  <c r="E26" i="7"/>
  <c r="A27" i="7"/>
  <c r="B27" i="7"/>
  <c r="C27" i="7"/>
  <c r="D27" i="7"/>
  <c r="E27" i="7"/>
  <c r="A28" i="7"/>
  <c r="B28" i="7"/>
  <c r="C28" i="7"/>
  <c r="D28" i="7"/>
  <c r="E28" i="7"/>
  <c r="A29" i="7"/>
  <c r="B29" i="7"/>
  <c r="C29" i="7"/>
  <c r="D29" i="7"/>
  <c r="E29" i="7"/>
  <c r="A30" i="7"/>
  <c r="B30" i="7"/>
  <c r="C30" i="7"/>
  <c r="D30" i="7"/>
  <c r="E30" i="7"/>
  <c r="A31" i="7"/>
  <c r="B31" i="7"/>
  <c r="C31" i="7"/>
  <c r="A32" i="7"/>
  <c r="B32" i="7"/>
  <c r="C32" i="7"/>
  <c r="D32" i="7"/>
  <c r="E32" i="7"/>
  <c r="A33" i="7"/>
  <c r="B33" i="7"/>
  <c r="C33" i="7"/>
  <c r="D33" i="7"/>
  <c r="E33" i="7"/>
  <c r="A34" i="7"/>
  <c r="B34" i="7"/>
  <c r="C34" i="7"/>
  <c r="D34" i="7"/>
  <c r="E34" i="7"/>
  <c r="A35" i="7"/>
  <c r="B35" i="7"/>
  <c r="C35" i="7"/>
  <c r="D35" i="7"/>
  <c r="E35" i="7"/>
  <c r="A36" i="7"/>
  <c r="B36" i="7"/>
  <c r="C36" i="7"/>
  <c r="D36" i="7"/>
  <c r="E36" i="7"/>
  <c r="A37" i="7"/>
  <c r="B37" i="7"/>
  <c r="C37" i="7"/>
  <c r="D37" i="7"/>
  <c r="E37" i="7"/>
  <c r="A38" i="7"/>
  <c r="B38" i="7"/>
  <c r="C38" i="7"/>
  <c r="D38" i="7"/>
  <c r="E38" i="7"/>
  <c r="A39" i="7"/>
  <c r="B39" i="7"/>
  <c r="C39" i="7"/>
  <c r="D39" i="7"/>
  <c r="E39" i="7"/>
  <c r="A40" i="7"/>
  <c r="B40" i="7"/>
  <c r="C40" i="7"/>
  <c r="D40" i="7"/>
  <c r="E40" i="7"/>
  <c r="A41" i="7"/>
  <c r="B41" i="7"/>
  <c r="C41" i="7"/>
  <c r="D41" i="7"/>
  <c r="E41" i="7"/>
  <c r="A42" i="7"/>
  <c r="B42" i="7"/>
  <c r="C42" i="7"/>
  <c r="D42" i="7"/>
  <c r="E42" i="7"/>
  <c r="A43" i="7"/>
  <c r="B43" i="7"/>
  <c r="C43" i="7"/>
  <c r="D43" i="7"/>
  <c r="E43" i="7"/>
  <c r="A44" i="7"/>
  <c r="B44" i="7"/>
  <c r="C44" i="7"/>
  <c r="D44" i="7"/>
  <c r="E44" i="7"/>
  <c r="A45" i="7"/>
  <c r="B45" i="7"/>
  <c r="C45" i="7"/>
  <c r="D45" i="7"/>
  <c r="E45" i="7"/>
  <c r="A46" i="7"/>
  <c r="B46" i="7"/>
  <c r="C46" i="7"/>
  <c r="D46" i="7"/>
  <c r="E46" i="7"/>
  <c r="A47" i="7"/>
  <c r="B47" i="7"/>
  <c r="C47" i="7"/>
  <c r="D47" i="7"/>
  <c r="E47" i="7"/>
  <c r="A48" i="7"/>
  <c r="B48" i="7"/>
  <c r="C48" i="7"/>
  <c r="D48" i="7"/>
  <c r="E48" i="7"/>
  <c r="A49" i="7"/>
  <c r="B49" i="7"/>
  <c r="C49" i="7"/>
  <c r="D49" i="7"/>
  <c r="E49" i="7"/>
  <c r="A50" i="7"/>
  <c r="B50" i="7"/>
  <c r="C50" i="7"/>
  <c r="D50" i="7"/>
  <c r="E50" i="7"/>
  <c r="A51" i="7"/>
  <c r="B51" i="7"/>
  <c r="C51" i="7"/>
  <c r="D51" i="7"/>
  <c r="E51" i="7"/>
  <c r="A52" i="7"/>
  <c r="B52" i="7"/>
  <c r="C52" i="7"/>
  <c r="D52" i="7"/>
  <c r="E52" i="7"/>
  <c r="A53" i="7"/>
  <c r="B53" i="7"/>
  <c r="C53" i="7"/>
  <c r="D53" i="7"/>
  <c r="E53" i="7"/>
  <c r="A54" i="7"/>
  <c r="B54" i="7"/>
  <c r="C54" i="7"/>
  <c r="A55" i="7"/>
  <c r="B55" i="7"/>
  <c r="C55" i="7"/>
  <c r="D55" i="7"/>
  <c r="E55" i="7"/>
  <c r="A56" i="7"/>
  <c r="B56" i="7"/>
  <c r="C56" i="7"/>
  <c r="D56" i="7"/>
  <c r="E56" i="7"/>
  <c r="A57" i="7"/>
  <c r="B57" i="7"/>
  <c r="C57" i="7"/>
  <c r="D57" i="7"/>
  <c r="E57" i="7"/>
  <c r="A58" i="7"/>
  <c r="B58" i="7"/>
  <c r="C58" i="7"/>
  <c r="D58" i="7"/>
  <c r="E58" i="7"/>
  <c r="A59" i="7"/>
  <c r="B59" i="7"/>
  <c r="C59" i="7"/>
  <c r="D59" i="7"/>
  <c r="E59" i="7"/>
  <c r="A60" i="7"/>
  <c r="B60" i="7"/>
  <c r="C60" i="7"/>
  <c r="D60" i="7"/>
  <c r="E60" i="7"/>
  <c r="A61" i="7"/>
  <c r="B61" i="7"/>
  <c r="C61" i="7"/>
  <c r="D61" i="7"/>
  <c r="E61" i="7"/>
  <c r="A62" i="7"/>
  <c r="B62" i="7"/>
  <c r="C62" i="7"/>
  <c r="D62" i="7"/>
  <c r="E62" i="7"/>
  <c r="A63" i="7"/>
  <c r="B63" i="7"/>
  <c r="C63" i="7"/>
  <c r="D63" i="7"/>
  <c r="E63" i="7"/>
  <c r="A64" i="7"/>
  <c r="B64" i="7"/>
  <c r="C64" i="7"/>
  <c r="D64" i="7"/>
  <c r="E64" i="7"/>
  <c r="A65" i="7"/>
  <c r="B65" i="7"/>
  <c r="C65" i="7"/>
  <c r="D65" i="7"/>
  <c r="E65" i="7"/>
  <c r="A66" i="7"/>
  <c r="B66" i="7"/>
  <c r="C66" i="7"/>
  <c r="D66" i="7"/>
  <c r="E66" i="7"/>
  <c r="A67" i="7"/>
  <c r="B67" i="7"/>
  <c r="C67" i="7"/>
  <c r="D67" i="7"/>
  <c r="E67" i="7"/>
  <c r="A68" i="7"/>
  <c r="B68" i="7"/>
  <c r="C68" i="7"/>
  <c r="D68" i="7"/>
  <c r="E68" i="7"/>
  <c r="A69" i="7"/>
  <c r="B69" i="7"/>
  <c r="C69" i="7"/>
  <c r="D69" i="7"/>
  <c r="E69" i="7"/>
  <c r="A70" i="7"/>
  <c r="B70" i="7"/>
  <c r="C70" i="7"/>
  <c r="D70" i="7"/>
  <c r="E70" i="7"/>
  <c r="A71" i="7"/>
  <c r="B71" i="7"/>
  <c r="C71" i="7"/>
  <c r="D71" i="7"/>
  <c r="E71" i="7"/>
  <c r="A72" i="7"/>
  <c r="B72" i="7"/>
  <c r="C72" i="7"/>
  <c r="D72" i="7"/>
  <c r="E72" i="7"/>
  <c r="A73" i="7"/>
  <c r="B73" i="7"/>
  <c r="C73" i="7"/>
  <c r="D73" i="7"/>
  <c r="E73" i="7"/>
  <c r="A74" i="7"/>
  <c r="B74" i="7"/>
  <c r="C74" i="7"/>
  <c r="D74" i="7"/>
  <c r="E74" i="7"/>
  <c r="A75" i="7"/>
  <c r="B75" i="7"/>
  <c r="C75" i="7"/>
  <c r="D75" i="7"/>
  <c r="E75" i="7"/>
  <c r="A76" i="7"/>
  <c r="B76" i="7"/>
  <c r="C76" i="7"/>
  <c r="D76" i="7"/>
  <c r="E76" i="7"/>
  <c r="A77" i="7"/>
  <c r="B77" i="7"/>
  <c r="C77" i="7"/>
  <c r="D77" i="7"/>
  <c r="E77" i="7"/>
  <c r="A78" i="7"/>
  <c r="B78" i="7"/>
  <c r="C78" i="7"/>
  <c r="D78" i="7"/>
  <c r="E78" i="7"/>
  <c r="A79" i="7"/>
  <c r="B79" i="7"/>
  <c r="C79" i="7"/>
  <c r="D79" i="7"/>
  <c r="E79" i="7"/>
  <c r="A80" i="7"/>
  <c r="B80" i="7"/>
  <c r="C80" i="7"/>
  <c r="D80" i="7"/>
  <c r="E80" i="7"/>
  <c r="A81" i="7"/>
  <c r="B81" i="7"/>
  <c r="C81" i="7"/>
  <c r="D81" i="7"/>
  <c r="E81" i="7"/>
  <c r="A82" i="7"/>
  <c r="B82" i="7"/>
  <c r="C82" i="7"/>
  <c r="D82" i="7"/>
  <c r="E82" i="7"/>
  <c r="A83" i="7"/>
  <c r="B83" i="7"/>
  <c r="C83" i="7"/>
  <c r="D83" i="7"/>
  <c r="E83" i="7"/>
  <c r="A84" i="7"/>
  <c r="B84" i="7"/>
  <c r="C84" i="7"/>
  <c r="A85" i="7"/>
  <c r="B85" i="7"/>
  <c r="C85" i="7"/>
  <c r="D85" i="7"/>
  <c r="E85" i="7"/>
  <c r="A86" i="7"/>
  <c r="B86" i="7"/>
  <c r="C86" i="7"/>
  <c r="D86" i="7"/>
  <c r="E86" i="7"/>
  <c r="A87" i="7"/>
  <c r="B87" i="7"/>
  <c r="C87" i="7"/>
  <c r="D87" i="7"/>
  <c r="E87" i="7"/>
  <c r="A88" i="7"/>
  <c r="B88" i="7"/>
  <c r="C88" i="7"/>
  <c r="D88" i="7"/>
  <c r="E88" i="7"/>
  <c r="A89" i="7"/>
  <c r="B89" i="7"/>
  <c r="C89" i="7"/>
  <c r="D89" i="7"/>
  <c r="E89" i="7"/>
  <c r="A90" i="7"/>
  <c r="B90" i="7"/>
  <c r="C90" i="7"/>
  <c r="D90" i="7"/>
  <c r="E90" i="7"/>
  <c r="A91" i="7"/>
  <c r="B91" i="7"/>
  <c r="C91" i="7"/>
  <c r="D91" i="7"/>
  <c r="E91" i="7"/>
  <c r="A92" i="7"/>
  <c r="B92" i="7"/>
  <c r="C92" i="7"/>
  <c r="D92" i="7"/>
  <c r="E92" i="7"/>
  <c r="A93" i="7"/>
  <c r="B93" i="7"/>
  <c r="C93" i="7"/>
  <c r="D93" i="7"/>
  <c r="E93" i="7"/>
  <c r="A94" i="7"/>
  <c r="B94" i="7"/>
  <c r="C94" i="7"/>
  <c r="D94" i="7"/>
  <c r="E94" i="7"/>
  <c r="A95" i="7"/>
  <c r="B95" i="7"/>
  <c r="C95" i="7"/>
  <c r="D95" i="7"/>
  <c r="E95" i="7"/>
  <c r="A96" i="7"/>
  <c r="B96" i="7"/>
  <c r="C96" i="7"/>
  <c r="D96" i="7"/>
  <c r="E96" i="7"/>
  <c r="A97" i="7"/>
  <c r="B97" i="7"/>
  <c r="C97" i="7"/>
  <c r="D97" i="7"/>
  <c r="E97" i="7"/>
  <c r="A98" i="7"/>
  <c r="B98" i="7"/>
  <c r="C98" i="7"/>
  <c r="D98" i="7"/>
  <c r="E98" i="7"/>
  <c r="A99" i="7"/>
  <c r="B99" i="7"/>
  <c r="C99" i="7"/>
  <c r="D99" i="7"/>
  <c r="E99" i="7"/>
  <c r="A100" i="7"/>
  <c r="B100" i="7"/>
  <c r="C100" i="7"/>
  <c r="D100" i="7"/>
  <c r="E100" i="7"/>
  <c r="A101" i="7"/>
  <c r="B101" i="7"/>
  <c r="C101" i="7"/>
  <c r="D101" i="7"/>
  <c r="E101" i="7"/>
  <c r="A102" i="7"/>
  <c r="B102" i="7"/>
  <c r="C102" i="7"/>
  <c r="D102" i="7"/>
  <c r="E102" i="7"/>
  <c r="A103" i="7"/>
  <c r="B103" i="7"/>
  <c r="C103" i="7"/>
  <c r="D103" i="7"/>
  <c r="E103" i="7"/>
  <c r="A104" i="7"/>
  <c r="B104" i="7"/>
  <c r="C104" i="7"/>
  <c r="D104" i="7"/>
  <c r="E104" i="7"/>
  <c r="A105" i="7"/>
  <c r="B105" i="7"/>
  <c r="C105" i="7"/>
  <c r="D105" i="7"/>
  <c r="E105" i="7"/>
  <c r="A106" i="7"/>
  <c r="B106" i="7"/>
  <c r="C106" i="7"/>
  <c r="D106" i="7"/>
  <c r="E106" i="7"/>
  <c r="A107" i="7"/>
  <c r="B107" i="7"/>
  <c r="C107" i="7"/>
  <c r="D107" i="7"/>
  <c r="E107" i="7"/>
  <c r="A108" i="7"/>
  <c r="B108" i="7"/>
  <c r="C108" i="7"/>
  <c r="D108" i="7"/>
  <c r="E108" i="7"/>
  <c r="A109" i="7"/>
  <c r="B109" i="7"/>
  <c r="C109" i="7"/>
  <c r="D109" i="7"/>
  <c r="E109" i="7"/>
  <c r="A110" i="7"/>
  <c r="B110" i="7"/>
  <c r="C110" i="7"/>
  <c r="D110" i="7"/>
  <c r="E110" i="7"/>
  <c r="A111" i="7"/>
  <c r="B111" i="7"/>
  <c r="C111" i="7"/>
  <c r="D111" i="7"/>
  <c r="E111" i="7"/>
  <c r="A112" i="7"/>
  <c r="B112" i="7"/>
  <c r="C112" i="7"/>
  <c r="D112" i="7"/>
  <c r="E112" i="7"/>
  <c r="A113" i="7"/>
  <c r="B113" i="7"/>
  <c r="C113" i="7"/>
  <c r="D113" i="7"/>
  <c r="E113" i="7"/>
  <c r="A114" i="7"/>
  <c r="B114" i="7"/>
  <c r="C114" i="7"/>
  <c r="D114" i="7"/>
  <c r="E114" i="7"/>
  <c r="A115" i="7"/>
  <c r="B115" i="7"/>
  <c r="C115" i="7"/>
  <c r="A116" i="7"/>
  <c r="B116" i="7"/>
  <c r="Z84" i="1" l="1"/>
  <c r="X116" i="1"/>
  <c r="Z54" i="1"/>
  <c r="H112" i="1"/>
  <c r="J112" i="1" s="1"/>
  <c r="G112" i="1"/>
  <c r="I112" i="1" s="1"/>
  <c r="J112" i="7" l="1"/>
  <c r="H112" i="7"/>
  <c r="L112" i="1"/>
  <c r="F42" i="1" l="1"/>
  <c r="Z30" i="1"/>
  <c r="Y31" i="1"/>
  <c r="Y116" i="1" s="1"/>
  <c r="Z5" i="1"/>
  <c r="Z6" i="1"/>
  <c r="Z7" i="1"/>
  <c r="Z8" i="1"/>
  <c r="Z9" i="1"/>
  <c r="Z10" i="1"/>
  <c r="Z11" i="1"/>
  <c r="Z12" i="1"/>
  <c r="Z13" i="1"/>
  <c r="Z14" i="1"/>
  <c r="F14" i="1" s="1"/>
  <c r="Z15" i="1"/>
  <c r="Z16" i="1"/>
  <c r="Z17" i="1"/>
  <c r="Z18" i="1"/>
  <c r="Z19" i="1"/>
  <c r="Z20" i="1"/>
  <c r="Z21" i="1"/>
  <c r="Z22" i="1"/>
  <c r="Z23" i="1"/>
  <c r="Z24" i="1"/>
  <c r="Z25" i="1"/>
  <c r="Z26" i="1"/>
  <c r="Z27" i="1"/>
  <c r="Z28" i="1"/>
  <c r="Z29" i="1"/>
  <c r="Z31" i="1" l="1"/>
  <c r="Z115" i="1"/>
  <c r="Z116" i="1" l="1"/>
  <c r="F103" i="1"/>
  <c r="F104" i="1"/>
  <c r="F105" i="1"/>
  <c r="F106" i="1"/>
  <c r="F107" i="1"/>
  <c r="F108" i="1"/>
  <c r="F109" i="1"/>
  <c r="F110" i="1"/>
  <c r="F111" i="1"/>
  <c r="F112" i="1"/>
  <c r="K112" i="1" s="1"/>
  <c r="F113" i="1"/>
  <c r="F114" i="1"/>
  <c r="F5" i="1"/>
  <c r="F6" i="1"/>
  <c r="F7" i="1"/>
  <c r="F8" i="1"/>
  <c r="F9" i="1"/>
  <c r="F10" i="1"/>
  <c r="F11" i="1"/>
  <c r="F12" i="1"/>
  <c r="F13" i="1"/>
  <c r="F15" i="1"/>
  <c r="F16" i="1"/>
  <c r="F17" i="1"/>
  <c r="F18" i="1"/>
  <c r="F19" i="1"/>
  <c r="F20" i="1"/>
  <c r="F21" i="1"/>
  <c r="F22" i="1"/>
  <c r="F23" i="1"/>
  <c r="F24" i="1"/>
  <c r="F25" i="1"/>
  <c r="F26" i="1"/>
  <c r="F27" i="1"/>
  <c r="F28" i="1"/>
  <c r="F29" i="1"/>
  <c r="F30" i="1"/>
  <c r="F86" i="1"/>
  <c r="F87" i="1"/>
  <c r="F88" i="1"/>
  <c r="F89" i="1"/>
  <c r="F90" i="1"/>
  <c r="F91" i="1"/>
  <c r="F92" i="1"/>
  <c r="F93" i="1"/>
  <c r="F94" i="1"/>
  <c r="F95" i="1"/>
  <c r="F96" i="1"/>
  <c r="F97" i="1"/>
  <c r="F98" i="1"/>
  <c r="F99" i="1"/>
  <c r="F100" i="1"/>
  <c r="F101" i="1"/>
  <c r="F102" i="1"/>
  <c r="F85" i="1"/>
  <c r="F79" i="1"/>
  <c r="F80" i="1"/>
  <c r="F81" i="1"/>
  <c r="F82" i="1"/>
  <c r="F83" i="1"/>
  <c r="F78" i="1"/>
  <c r="F56" i="1"/>
  <c r="F57" i="1"/>
  <c r="F58" i="1"/>
  <c r="F59" i="1"/>
  <c r="F60" i="1"/>
  <c r="F61" i="1"/>
  <c r="F62" i="1"/>
  <c r="F63" i="1"/>
  <c r="F64" i="1"/>
  <c r="F65" i="1"/>
  <c r="F66" i="1"/>
  <c r="F67" i="1"/>
  <c r="F68" i="1"/>
  <c r="F69" i="1"/>
  <c r="F70" i="1"/>
  <c r="F71" i="1"/>
  <c r="F72" i="1"/>
  <c r="F73" i="1"/>
  <c r="F74" i="1"/>
  <c r="F75" i="1"/>
  <c r="F76" i="1"/>
  <c r="F77" i="1"/>
  <c r="F55" i="1"/>
  <c r="F33" i="1"/>
  <c r="F34" i="1"/>
  <c r="F35" i="1"/>
  <c r="F36" i="1"/>
  <c r="F37" i="1"/>
  <c r="F38" i="1"/>
  <c r="F39" i="1"/>
  <c r="F40" i="1"/>
  <c r="F41" i="1"/>
  <c r="F43" i="1"/>
  <c r="F44" i="1"/>
  <c r="F45" i="1"/>
  <c r="F46" i="1"/>
  <c r="F47" i="1"/>
  <c r="F48" i="1"/>
  <c r="F49" i="1"/>
  <c r="F50" i="1"/>
  <c r="F51" i="1"/>
  <c r="F52" i="1"/>
  <c r="F53" i="1"/>
  <c r="F32" i="1"/>
  <c r="F84" i="1" l="1"/>
  <c r="F115" i="1"/>
  <c r="F54" i="1"/>
  <c r="F4" i="1"/>
  <c r="F31" i="1" l="1"/>
  <c r="T54" i="1"/>
  <c r="U54" i="1"/>
  <c r="T115" i="1"/>
  <c r="U115" i="1"/>
  <c r="T31" i="1"/>
  <c r="U31" i="1"/>
  <c r="G5" i="1"/>
  <c r="G6" i="1"/>
  <c r="G7" i="1"/>
  <c r="G8" i="1"/>
  <c r="I8" i="1" s="1"/>
  <c r="G9" i="1"/>
  <c r="G10" i="1"/>
  <c r="G11" i="1"/>
  <c r="G12" i="1"/>
  <c r="I12" i="1" s="1"/>
  <c r="G13" i="1"/>
  <c r="G14" i="1"/>
  <c r="G15" i="1"/>
  <c r="G17" i="1"/>
  <c r="I17" i="1" s="1"/>
  <c r="G18" i="1"/>
  <c r="G19" i="1"/>
  <c r="G20" i="1"/>
  <c r="G21" i="1"/>
  <c r="G22" i="1"/>
  <c r="G24" i="1"/>
  <c r="G25" i="1"/>
  <c r="G26" i="1"/>
  <c r="I26" i="1" s="1"/>
  <c r="G27" i="1"/>
  <c r="J28" i="7"/>
  <c r="G29" i="1"/>
  <c r="I29" i="1" s="1"/>
  <c r="G30" i="1"/>
  <c r="I30" i="1" s="1"/>
  <c r="G32" i="1"/>
  <c r="I32" i="1" s="1"/>
  <c r="G33" i="1"/>
  <c r="G34" i="1"/>
  <c r="G35" i="1"/>
  <c r="G36" i="1"/>
  <c r="G37" i="1"/>
  <c r="G38" i="1"/>
  <c r="G39" i="1"/>
  <c r="G40" i="1"/>
  <c r="G41" i="1"/>
  <c r="G42" i="1"/>
  <c r="G43" i="1"/>
  <c r="G44" i="1"/>
  <c r="G45" i="1"/>
  <c r="G46" i="1"/>
  <c r="G47" i="1"/>
  <c r="G48" i="1"/>
  <c r="G49" i="1"/>
  <c r="G50" i="1"/>
  <c r="G51" i="1"/>
  <c r="I51" i="1" s="1"/>
  <c r="G52" i="1"/>
  <c r="G53"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5" i="1"/>
  <c r="I85" i="1" s="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3" i="1"/>
  <c r="G114" i="1"/>
  <c r="G4" i="1"/>
  <c r="G31" i="1" s="1"/>
  <c r="H5" i="1"/>
  <c r="H6" i="1"/>
  <c r="J6" i="1" s="1"/>
  <c r="H7" i="1"/>
  <c r="H8" i="1"/>
  <c r="H9" i="1"/>
  <c r="H10" i="1"/>
  <c r="H11" i="1"/>
  <c r="H12" i="1"/>
  <c r="H13" i="1"/>
  <c r="J13" i="1" s="1"/>
  <c r="H14" i="1"/>
  <c r="H15" i="1"/>
  <c r="H17" i="1"/>
  <c r="H18" i="1"/>
  <c r="H19" i="1"/>
  <c r="J19" i="1" s="1"/>
  <c r="H20" i="1"/>
  <c r="H21" i="1"/>
  <c r="J21" i="1" s="1"/>
  <c r="H22" i="1"/>
  <c r="H24" i="1"/>
  <c r="H25" i="1"/>
  <c r="H26" i="1"/>
  <c r="H27" i="1"/>
  <c r="H28" i="7"/>
  <c r="H29" i="1"/>
  <c r="H30" i="1"/>
  <c r="H33" i="1"/>
  <c r="H34" i="1"/>
  <c r="H35" i="1"/>
  <c r="H36" i="1"/>
  <c r="H37" i="1"/>
  <c r="H38" i="1"/>
  <c r="J38" i="1" s="1"/>
  <c r="H39" i="1"/>
  <c r="J39" i="1" s="1"/>
  <c r="H40" i="1"/>
  <c r="H41" i="1"/>
  <c r="H42" i="1"/>
  <c r="H43" i="1"/>
  <c r="H44" i="1"/>
  <c r="H45" i="1"/>
  <c r="H46" i="1"/>
  <c r="J46" i="1" s="1"/>
  <c r="H47" i="1"/>
  <c r="H48" i="1"/>
  <c r="H49" i="1"/>
  <c r="H50" i="1"/>
  <c r="H51" i="1"/>
  <c r="J51" i="1" s="1"/>
  <c r="H52" i="1"/>
  <c r="H53" i="1"/>
  <c r="H55" i="1"/>
  <c r="H56" i="1"/>
  <c r="H57" i="1"/>
  <c r="H58" i="1"/>
  <c r="H59" i="1"/>
  <c r="H60" i="1"/>
  <c r="H61" i="1"/>
  <c r="H62" i="1"/>
  <c r="H63" i="1"/>
  <c r="J63" i="1" s="1"/>
  <c r="H64" i="1"/>
  <c r="H65" i="1"/>
  <c r="H66" i="1"/>
  <c r="H67" i="1"/>
  <c r="H69" i="1"/>
  <c r="H70" i="1"/>
  <c r="H71" i="1"/>
  <c r="J71" i="1" s="1"/>
  <c r="H72" i="1"/>
  <c r="H73" i="1"/>
  <c r="H74" i="1"/>
  <c r="H75" i="1"/>
  <c r="H76" i="1"/>
  <c r="H77" i="1"/>
  <c r="H78" i="1"/>
  <c r="H79" i="1"/>
  <c r="J79" i="1" s="1"/>
  <c r="H80" i="1"/>
  <c r="H81" i="1"/>
  <c r="H82" i="1"/>
  <c r="H83" i="1"/>
  <c r="H85" i="1"/>
  <c r="H86" i="1"/>
  <c r="H87" i="1"/>
  <c r="H88" i="1"/>
  <c r="J88" i="1" s="1"/>
  <c r="H89" i="1"/>
  <c r="H90" i="1"/>
  <c r="H91" i="1"/>
  <c r="H92" i="1"/>
  <c r="H93" i="1"/>
  <c r="J93" i="1" s="1"/>
  <c r="H94" i="1"/>
  <c r="H95" i="1"/>
  <c r="H96" i="1"/>
  <c r="J96" i="1" s="1"/>
  <c r="H97" i="1"/>
  <c r="H98" i="1"/>
  <c r="H99" i="1"/>
  <c r="H100" i="1"/>
  <c r="H101" i="1"/>
  <c r="H102" i="1"/>
  <c r="H103" i="1"/>
  <c r="H104" i="1"/>
  <c r="J104" i="1" s="1"/>
  <c r="H105" i="1"/>
  <c r="H106" i="1"/>
  <c r="H107" i="1"/>
  <c r="H108" i="1"/>
  <c r="H109" i="1"/>
  <c r="H110" i="1"/>
  <c r="H111" i="1"/>
  <c r="H113" i="1"/>
  <c r="J113" i="1" s="1"/>
  <c r="H114" i="1"/>
  <c r="H4" i="1"/>
  <c r="K16" i="1"/>
  <c r="K23" i="1"/>
  <c r="K96" i="1"/>
  <c r="L16" i="1"/>
  <c r="L23" i="1"/>
  <c r="L32" i="1"/>
  <c r="L68" i="1"/>
  <c r="F116" i="1" l="1"/>
  <c r="T116" i="1"/>
  <c r="J55" i="1"/>
  <c r="H84" i="1"/>
  <c r="H84" i="7" s="1"/>
  <c r="I55" i="1"/>
  <c r="G84" i="1"/>
  <c r="J84" i="7" s="1"/>
  <c r="U116" i="1"/>
  <c r="H92" i="7"/>
  <c r="J92" i="1"/>
  <c r="H58" i="7"/>
  <c r="J58" i="1"/>
  <c r="J111" i="7"/>
  <c r="I111" i="1"/>
  <c r="J99" i="7"/>
  <c r="I99" i="1"/>
  <c r="J95" i="7"/>
  <c r="I95" i="1"/>
  <c r="J87" i="7"/>
  <c r="I87" i="1"/>
  <c r="J82" i="7"/>
  <c r="I82" i="1"/>
  <c r="J74" i="7"/>
  <c r="I74" i="1"/>
  <c r="J70" i="7"/>
  <c r="I70" i="1"/>
  <c r="J62" i="7"/>
  <c r="I62" i="1"/>
  <c r="J58" i="7"/>
  <c r="I58" i="1"/>
  <c r="H111" i="7"/>
  <c r="J111" i="1"/>
  <c r="H107" i="7"/>
  <c r="J107" i="1"/>
  <c r="H103" i="7"/>
  <c r="J103" i="1"/>
  <c r="H99" i="7"/>
  <c r="J99" i="1"/>
  <c r="H95" i="7"/>
  <c r="J95" i="1"/>
  <c r="H91" i="7"/>
  <c r="J91" i="1"/>
  <c r="H87" i="7"/>
  <c r="J87" i="1"/>
  <c r="H82" i="7"/>
  <c r="J82" i="1"/>
  <c r="H78" i="7"/>
  <c r="J78" i="1"/>
  <c r="H74" i="7"/>
  <c r="J74" i="1"/>
  <c r="H70" i="7"/>
  <c r="J70" i="1"/>
  <c r="H65" i="7"/>
  <c r="J65" i="1"/>
  <c r="H61" i="7"/>
  <c r="J61" i="1"/>
  <c r="H57" i="7"/>
  <c r="J57" i="1"/>
  <c r="J110" i="7"/>
  <c r="I110" i="1"/>
  <c r="J106" i="7"/>
  <c r="I106" i="1"/>
  <c r="J102" i="7"/>
  <c r="I102" i="1"/>
  <c r="J98" i="7"/>
  <c r="I98" i="1"/>
  <c r="J94" i="7"/>
  <c r="I94" i="1"/>
  <c r="J90" i="7"/>
  <c r="I90" i="1"/>
  <c r="J86" i="7"/>
  <c r="I86" i="1"/>
  <c r="J81" i="7"/>
  <c r="I81" i="1"/>
  <c r="J77" i="7"/>
  <c r="I77" i="1"/>
  <c r="J73" i="7"/>
  <c r="I73" i="1"/>
  <c r="J69" i="7"/>
  <c r="I69" i="1"/>
  <c r="J65" i="7"/>
  <c r="I65" i="1"/>
  <c r="J61" i="7"/>
  <c r="I61" i="1"/>
  <c r="J57" i="7"/>
  <c r="I57" i="1"/>
  <c r="H108" i="7"/>
  <c r="J108" i="1"/>
  <c r="H62" i="7"/>
  <c r="J62" i="1"/>
  <c r="J103" i="7"/>
  <c r="I103" i="1"/>
  <c r="J66" i="7"/>
  <c r="I66" i="1"/>
  <c r="H110" i="7"/>
  <c r="J110" i="1"/>
  <c r="H106" i="7"/>
  <c r="J106" i="1"/>
  <c r="H102" i="7"/>
  <c r="J102" i="1"/>
  <c r="H98" i="7"/>
  <c r="J98" i="1"/>
  <c r="H94" i="7"/>
  <c r="J94" i="1"/>
  <c r="H90" i="7"/>
  <c r="J90" i="1"/>
  <c r="H86" i="7"/>
  <c r="J86" i="1"/>
  <c r="H81" i="7"/>
  <c r="J81" i="1"/>
  <c r="H77" i="7"/>
  <c r="J77" i="1"/>
  <c r="H73" i="7"/>
  <c r="J73" i="1"/>
  <c r="H69" i="7"/>
  <c r="J69" i="1"/>
  <c r="H64" i="7"/>
  <c r="J64" i="1"/>
  <c r="J60" i="1"/>
  <c r="H56" i="7"/>
  <c r="J56" i="1"/>
  <c r="J114" i="7"/>
  <c r="I114" i="1"/>
  <c r="J109" i="7"/>
  <c r="I109" i="1"/>
  <c r="J105" i="7"/>
  <c r="I105" i="1"/>
  <c r="J101" i="7"/>
  <c r="I101" i="1"/>
  <c r="J97" i="7"/>
  <c r="I97" i="1"/>
  <c r="J93" i="7"/>
  <c r="I93" i="1"/>
  <c r="J89" i="7"/>
  <c r="I89" i="1"/>
  <c r="J80" i="7"/>
  <c r="I80" i="1"/>
  <c r="J76" i="7"/>
  <c r="I76" i="1"/>
  <c r="J72" i="7"/>
  <c r="I72" i="1"/>
  <c r="J68" i="7"/>
  <c r="I68" i="1"/>
  <c r="J64" i="7"/>
  <c r="I64" i="1"/>
  <c r="J60" i="7"/>
  <c r="I60" i="1"/>
  <c r="J56" i="7"/>
  <c r="I56" i="1"/>
  <c r="H100" i="7"/>
  <c r="J100" i="1"/>
  <c r="H83" i="7"/>
  <c r="J83" i="1"/>
  <c r="H75" i="7"/>
  <c r="J75" i="1"/>
  <c r="H66" i="7"/>
  <c r="J66" i="1"/>
  <c r="J107" i="7"/>
  <c r="I107" i="1"/>
  <c r="J91" i="7"/>
  <c r="I91" i="1"/>
  <c r="J78" i="7"/>
  <c r="I78" i="1"/>
  <c r="H114" i="7"/>
  <c r="J114" i="1"/>
  <c r="H109" i="7"/>
  <c r="J109" i="1"/>
  <c r="H105" i="7"/>
  <c r="J105" i="1"/>
  <c r="H101" i="7"/>
  <c r="J101" i="1"/>
  <c r="H97" i="7"/>
  <c r="J97" i="1"/>
  <c r="H89" i="7"/>
  <c r="J89" i="1"/>
  <c r="H85" i="7"/>
  <c r="J85" i="1"/>
  <c r="H80" i="7"/>
  <c r="J80" i="1"/>
  <c r="H76" i="7"/>
  <c r="J76" i="1"/>
  <c r="H72" i="7"/>
  <c r="J72" i="1"/>
  <c r="H67" i="7"/>
  <c r="J67" i="1"/>
  <c r="H59" i="7"/>
  <c r="J59" i="1"/>
  <c r="J113" i="7"/>
  <c r="I113" i="1"/>
  <c r="J108" i="7"/>
  <c r="I108" i="1"/>
  <c r="J104" i="7"/>
  <c r="I104" i="1"/>
  <c r="J100" i="7"/>
  <c r="I100" i="1"/>
  <c r="J96" i="7"/>
  <c r="I96" i="1"/>
  <c r="J92" i="7"/>
  <c r="I92" i="1"/>
  <c r="J88" i="7"/>
  <c r="I88" i="1"/>
  <c r="J83" i="7"/>
  <c r="I83" i="1"/>
  <c r="J79" i="7"/>
  <c r="I79" i="1"/>
  <c r="J75" i="7"/>
  <c r="I75" i="1"/>
  <c r="J71" i="7"/>
  <c r="I71" i="1"/>
  <c r="J67" i="7"/>
  <c r="I67" i="1"/>
  <c r="J63" i="7"/>
  <c r="I63" i="1"/>
  <c r="J59" i="7"/>
  <c r="I59" i="1"/>
  <c r="H50" i="7"/>
  <c r="J50" i="1"/>
  <c r="H31" i="1"/>
  <c r="H31" i="7" s="1"/>
  <c r="J4" i="1"/>
  <c r="H52" i="7"/>
  <c r="J52" i="1"/>
  <c r="H48" i="7"/>
  <c r="J48" i="1"/>
  <c r="H44" i="7"/>
  <c r="J44" i="1"/>
  <c r="H40" i="7"/>
  <c r="J40" i="1"/>
  <c r="H36" i="7"/>
  <c r="J36" i="1"/>
  <c r="H30" i="7"/>
  <c r="J30" i="1"/>
  <c r="H26" i="7"/>
  <c r="J26" i="1"/>
  <c r="H17" i="7"/>
  <c r="J17" i="1"/>
  <c r="H12" i="7"/>
  <c r="J12" i="1"/>
  <c r="H8" i="7"/>
  <c r="J8" i="1"/>
  <c r="J4" i="7"/>
  <c r="I4" i="1"/>
  <c r="J53" i="7"/>
  <c r="I53" i="1"/>
  <c r="J49" i="7"/>
  <c r="I49" i="1"/>
  <c r="J45" i="7"/>
  <c r="I45" i="1"/>
  <c r="J41" i="7"/>
  <c r="I41" i="1"/>
  <c r="J37" i="7"/>
  <c r="I37" i="1"/>
  <c r="J33" i="7"/>
  <c r="I33" i="1"/>
  <c r="J24" i="7"/>
  <c r="I24" i="1"/>
  <c r="J19" i="7"/>
  <c r="I19" i="1"/>
  <c r="J14" i="7"/>
  <c r="I14" i="1"/>
  <c r="J10" i="7"/>
  <c r="I10" i="1"/>
  <c r="J6" i="7"/>
  <c r="I6" i="1"/>
  <c r="H47" i="7"/>
  <c r="J47" i="1"/>
  <c r="H43" i="7"/>
  <c r="J43" i="1"/>
  <c r="H35" i="7"/>
  <c r="J35" i="1"/>
  <c r="H29" i="7"/>
  <c r="L29" i="1"/>
  <c r="J29" i="1"/>
  <c r="H25" i="7"/>
  <c r="J25" i="1"/>
  <c r="H20" i="7"/>
  <c r="J20" i="1"/>
  <c r="H15" i="7"/>
  <c r="J15" i="1"/>
  <c r="H11" i="7"/>
  <c r="J11" i="1"/>
  <c r="H7" i="7"/>
  <c r="J7" i="1"/>
  <c r="J52" i="7"/>
  <c r="I52" i="1"/>
  <c r="J48" i="7"/>
  <c r="I48" i="1"/>
  <c r="J44" i="7"/>
  <c r="I44" i="1"/>
  <c r="J40" i="7"/>
  <c r="I40" i="1"/>
  <c r="J36" i="7"/>
  <c r="I36" i="1"/>
  <c r="J27" i="7"/>
  <c r="I27" i="1"/>
  <c r="J22" i="7"/>
  <c r="I22" i="1"/>
  <c r="J18" i="7"/>
  <c r="I18" i="1"/>
  <c r="J13" i="7"/>
  <c r="I13" i="1"/>
  <c r="J9" i="7"/>
  <c r="I9" i="1"/>
  <c r="J5" i="7"/>
  <c r="I5" i="1"/>
  <c r="H42" i="7"/>
  <c r="J42" i="1"/>
  <c r="H34" i="7"/>
  <c r="J34" i="1"/>
  <c r="H24" i="7"/>
  <c r="J24" i="1"/>
  <c r="H14" i="7"/>
  <c r="J14" i="1"/>
  <c r="H10" i="7"/>
  <c r="J10" i="1"/>
  <c r="J47" i="7"/>
  <c r="I47" i="1"/>
  <c r="J43" i="7"/>
  <c r="I43" i="1"/>
  <c r="J39" i="7"/>
  <c r="I39" i="1"/>
  <c r="J35" i="7"/>
  <c r="I35" i="1"/>
  <c r="J21" i="7"/>
  <c r="I21" i="1"/>
  <c r="H53" i="7"/>
  <c r="J53" i="1"/>
  <c r="H49" i="7"/>
  <c r="J49" i="1"/>
  <c r="H45" i="7"/>
  <c r="J45" i="1"/>
  <c r="H41" i="7"/>
  <c r="J41" i="1"/>
  <c r="H37" i="7"/>
  <c r="J37" i="1"/>
  <c r="J33" i="1"/>
  <c r="H54" i="1"/>
  <c r="H27" i="7"/>
  <c r="J27" i="1"/>
  <c r="H22" i="7"/>
  <c r="J22" i="1"/>
  <c r="H18" i="7"/>
  <c r="J18" i="1"/>
  <c r="H9" i="7"/>
  <c r="J9" i="1"/>
  <c r="H5" i="7"/>
  <c r="J5" i="1"/>
  <c r="J55" i="7"/>
  <c r="J50" i="7"/>
  <c r="I50" i="1"/>
  <c r="J46" i="7"/>
  <c r="I46" i="1"/>
  <c r="J42" i="7"/>
  <c r="I42" i="1"/>
  <c r="J38" i="7"/>
  <c r="I38" i="1"/>
  <c r="J34" i="7"/>
  <c r="I34" i="1"/>
  <c r="J29" i="7"/>
  <c r="K29" i="1"/>
  <c r="J25" i="7"/>
  <c r="I25" i="1"/>
  <c r="J20" i="7"/>
  <c r="I20" i="1"/>
  <c r="J15" i="7"/>
  <c r="I15" i="1"/>
  <c r="J11" i="7"/>
  <c r="I11" i="1"/>
  <c r="J7" i="7"/>
  <c r="I7" i="1"/>
  <c r="K66" i="1"/>
  <c r="L72" i="1"/>
  <c r="K58" i="1"/>
  <c r="K82" i="1"/>
  <c r="K95" i="1"/>
  <c r="K45" i="1"/>
  <c r="K81" i="1"/>
  <c r="L50" i="1"/>
  <c r="L105" i="1"/>
  <c r="K41" i="1"/>
  <c r="H39" i="7"/>
  <c r="H93" i="7"/>
  <c r="K91" i="1"/>
  <c r="K74" i="1"/>
  <c r="K53" i="1"/>
  <c r="K37" i="1"/>
  <c r="K103" i="1"/>
  <c r="K87" i="1"/>
  <c r="K70" i="1"/>
  <c r="K49" i="1"/>
  <c r="L83" i="1"/>
  <c r="K99" i="1"/>
  <c r="K88" i="1"/>
  <c r="K78" i="1"/>
  <c r="K62" i="1"/>
  <c r="K48" i="1"/>
  <c r="K104" i="1"/>
  <c r="K57" i="1"/>
  <c r="K65" i="1"/>
  <c r="L25" i="1"/>
  <c r="K73" i="1"/>
  <c r="K40" i="1"/>
  <c r="L93" i="1"/>
  <c r="L60" i="1"/>
  <c r="L39" i="1"/>
  <c r="L15" i="1"/>
  <c r="K102" i="1"/>
  <c r="K94" i="1"/>
  <c r="K86" i="1"/>
  <c r="K77" i="1"/>
  <c r="K69" i="1"/>
  <c r="K61" i="1"/>
  <c r="K52" i="1"/>
  <c r="K44" i="1"/>
  <c r="K36" i="1"/>
  <c r="K21" i="1"/>
  <c r="K5" i="1"/>
  <c r="L47" i="1"/>
  <c r="K22" i="1"/>
  <c r="K13" i="1"/>
  <c r="L114" i="1"/>
  <c r="L51" i="1"/>
  <c r="L7" i="1"/>
  <c r="K110" i="1"/>
  <c r="K27" i="1"/>
  <c r="K18" i="1"/>
  <c r="L92" i="1"/>
  <c r="L64" i="1"/>
  <c r="L35" i="1"/>
  <c r="K106" i="1"/>
  <c r="K100" i="1"/>
  <c r="K90" i="1"/>
  <c r="K32" i="1"/>
  <c r="K9" i="1"/>
  <c r="L56" i="1"/>
  <c r="L43" i="1"/>
  <c r="L11" i="1"/>
  <c r="K98" i="1"/>
  <c r="K92" i="1"/>
  <c r="L59" i="1"/>
  <c r="L10" i="1"/>
  <c r="L109" i="1"/>
  <c r="L100" i="1"/>
  <c r="L89" i="1"/>
  <c r="L76" i="1"/>
  <c r="L67" i="1"/>
  <c r="L108" i="1"/>
  <c r="L97" i="1"/>
  <c r="L85" i="1"/>
  <c r="L75" i="1"/>
  <c r="L42" i="1"/>
  <c r="K101" i="1"/>
  <c r="K97" i="1"/>
  <c r="K93" i="1"/>
  <c r="K89" i="1"/>
  <c r="K83" i="1"/>
  <c r="K79" i="1"/>
  <c r="K75" i="1"/>
  <c r="K71" i="1"/>
  <c r="K67" i="1"/>
  <c r="K63" i="1"/>
  <c r="K59" i="1"/>
  <c r="K55" i="1"/>
  <c r="K50" i="1"/>
  <c r="K46" i="1"/>
  <c r="K42" i="1"/>
  <c r="K38" i="1"/>
  <c r="K34" i="1"/>
  <c r="L101" i="1"/>
  <c r="L80" i="1"/>
  <c r="L34" i="1"/>
  <c r="K80" i="1"/>
  <c r="K76" i="1"/>
  <c r="K72" i="1"/>
  <c r="K68" i="1"/>
  <c r="K64" i="1"/>
  <c r="K60" i="1"/>
  <c r="K56" i="1"/>
  <c r="K51" i="1"/>
  <c r="K47" i="1"/>
  <c r="K43" i="1"/>
  <c r="K39" i="1"/>
  <c r="K35" i="1"/>
  <c r="L63" i="1"/>
  <c r="H63" i="7"/>
  <c r="L55" i="1"/>
  <c r="H55" i="7"/>
  <c r="L46" i="1"/>
  <c r="H46" i="7"/>
  <c r="L38" i="1"/>
  <c r="H38" i="7"/>
  <c r="L19" i="1"/>
  <c r="H19" i="7"/>
  <c r="L6" i="1"/>
  <c r="H6" i="7"/>
  <c r="J85" i="7"/>
  <c r="K85" i="1"/>
  <c r="K30" i="1"/>
  <c r="J30" i="7"/>
  <c r="K26" i="1"/>
  <c r="J26" i="7"/>
  <c r="K17" i="1"/>
  <c r="J17" i="7"/>
  <c r="K12" i="1"/>
  <c r="J12" i="7"/>
  <c r="K8" i="1"/>
  <c r="J8" i="7"/>
  <c r="L113" i="1"/>
  <c r="H113" i="7"/>
  <c r="L104" i="1"/>
  <c r="H104" i="7"/>
  <c r="L96" i="1"/>
  <c r="H96" i="7"/>
  <c r="L88" i="1"/>
  <c r="H88" i="7"/>
  <c r="L79" i="1"/>
  <c r="H79" i="7"/>
  <c r="L71" i="1"/>
  <c r="H71" i="7"/>
  <c r="H33" i="7"/>
  <c r="L13" i="1"/>
  <c r="H13" i="7"/>
  <c r="H4" i="7"/>
  <c r="L21" i="1"/>
  <c r="H21" i="7"/>
  <c r="L27" i="1"/>
  <c r="L26" i="1"/>
  <c r="L8" i="1"/>
  <c r="K28" i="1"/>
  <c r="K19" i="1"/>
  <c r="K24" i="1"/>
  <c r="K20" i="1"/>
  <c r="L4" i="1"/>
  <c r="L22" i="1"/>
  <c r="L18" i="1"/>
  <c r="L107" i="1"/>
  <c r="L99" i="1"/>
  <c r="L91" i="1"/>
  <c r="L87" i="1"/>
  <c r="L78" i="1"/>
  <c r="L70" i="1"/>
  <c r="L62" i="1"/>
  <c r="L53" i="1"/>
  <c r="L45" i="1"/>
  <c r="L37" i="1"/>
  <c r="K108" i="1"/>
  <c r="K11" i="1"/>
  <c r="L30" i="1"/>
  <c r="L110" i="1"/>
  <c r="L106" i="1"/>
  <c r="L102" i="1"/>
  <c r="L98" i="1"/>
  <c r="L94" i="1"/>
  <c r="L90" i="1"/>
  <c r="L86" i="1"/>
  <c r="L81" i="1"/>
  <c r="L77" i="1"/>
  <c r="L73" i="1"/>
  <c r="L69" i="1"/>
  <c r="L65" i="1"/>
  <c r="L61" i="1"/>
  <c r="L57" i="1"/>
  <c r="L52" i="1"/>
  <c r="L48" i="1"/>
  <c r="L44" i="1"/>
  <c r="L40" i="1"/>
  <c r="L36" i="1"/>
  <c r="L17" i="1"/>
  <c r="K107" i="1"/>
  <c r="K14" i="1"/>
  <c r="K10" i="1"/>
  <c r="K6" i="1"/>
  <c r="L20" i="1"/>
  <c r="L111" i="1"/>
  <c r="L103" i="1"/>
  <c r="L95" i="1"/>
  <c r="L82" i="1"/>
  <c r="L74" i="1"/>
  <c r="L66" i="1"/>
  <c r="L58" i="1"/>
  <c r="L49" i="1"/>
  <c r="L41" i="1"/>
  <c r="L33" i="1"/>
  <c r="K113" i="1"/>
  <c r="K15" i="1"/>
  <c r="K7" i="1"/>
  <c r="L12" i="1"/>
  <c r="K33" i="1"/>
  <c r="L9" i="1"/>
  <c r="L5" i="1"/>
  <c r="K111" i="1"/>
  <c r="K25" i="1"/>
  <c r="L28" i="1"/>
  <c r="L24" i="1"/>
  <c r="L14" i="1"/>
  <c r="K114" i="1"/>
  <c r="K109" i="1"/>
  <c r="K105" i="1"/>
  <c r="H115" i="1"/>
  <c r="G115" i="1"/>
  <c r="G54" i="1"/>
  <c r="K4" i="1"/>
  <c r="J54" i="7" l="1"/>
  <c r="I84" i="1"/>
  <c r="H116" i="1"/>
  <c r="K84" i="1"/>
  <c r="L84" i="1"/>
  <c r="G116" i="1"/>
  <c r="J116" i="7" s="1"/>
  <c r="J84" i="1"/>
  <c r="I115" i="1"/>
  <c r="J115" i="7"/>
  <c r="I54" i="1"/>
  <c r="H116" i="7"/>
  <c r="J115" i="1"/>
  <c r="J31" i="1"/>
  <c r="K31" i="1"/>
  <c r="K54" i="1"/>
  <c r="I31" i="1"/>
  <c r="J54" i="1"/>
  <c r="H115" i="7"/>
  <c r="H54" i="7"/>
  <c r="J31" i="7"/>
  <c r="L115" i="1"/>
  <c r="L54" i="1"/>
  <c r="L31" i="1"/>
  <c r="K115" i="1"/>
  <c r="K116" i="1" l="1"/>
  <c r="J116" i="1"/>
  <c r="I116" i="1"/>
  <c r="L116" i="1"/>
  <c r="O115" i="1"/>
  <c r="S31" i="1"/>
  <c r="R31" i="1" l="1"/>
  <c r="Q31" i="1"/>
  <c r="W115" i="1"/>
  <c r="F115" i="7" l="1"/>
  <c r="W116" i="1"/>
  <c r="F116" i="7" s="1"/>
  <c r="R115" i="1" l="1"/>
  <c r="N115" i="1"/>
  <c r="N116" i="1" s="1"/>
  <c r="Q115" i="1"/>
  <c r="O54" i="1"/>
  <c r="O116" i="1" s="1"/>
  <c r="N54" i="1"/>
  <c r="R54" i="1"/>
  <c r="Q54" i="1"/>
  <c r="Q116" i="1" l="1"/>
  <c r="P84" i="1"/>
  <c r="S84" i="1"/>
  <c r="R116" i="1"/>
  <c r="S54" i="1"/>
  <c r="S115" i="1"/>
  <c r="P54" i="1"/>
  <c r="P115" i="1"/>
  <c r="P116" i="1" l="1"/>
  <c r="S116" i="1"/>
</calcChain>
</file>

<file path=xl/comments1.xml><?xml version="1.0" encoding="utf-8"?>
<comments xmlns="http://schemas.openxmlformats.org/spreadsheetml/2006/main">
  <authors>
    <author>Alvaro Contente</author>
    <author>Alvaro</author>
  </authors>
  <commentList>
    <comment ref="T2" authorId="0">
      <text>
        <r>
          <rPr>
            <b/>
            <sz val="9"/>
            <color indexed="81"/>
            <rFont val="Tahoma"/>
            <family val="2"/>
          </rPr>
          <t>Alvaro Contente:</t>
        </r>
        <r>
          <rPr>
            <sz val="9"/>
            <color indexed="81"/>
            <rFont val="Tahoma"/>
            <family val="2"/>
          </rPr>
          <t xml:space="preserve">
Estas cámaras están en intermodales, o están fuera de los sistemas INDIGOVISION y VENUS.</t>
        </r>
      </text>
    </comment>
    <comment ref="A3" authorId="0">
      <text>
        <r>
          <rPr>
            <sz val="9"/>
            <color indexed="81"/>
            <rFont val="Tahoma"/>
            <charset val="1"/>
          </rPr>
          <t>Correlativo de estación para ordenar el listado.</t>
        </r>
      </text>
    </comment>
    <comment ref="C3" authorId="0">
      <text>
        <r>
          <rPr>
            <sz val="9"/>
            <color indexed="81"/>
            <rFont val="Tahoma"/>
            <charset val="1"/>
          </rPr>
          <t>Correlativo de estación dentro de cada Línea.</t>
        </r>
      </text>
    </comment>
    <comment ref="D3" authorId="0">
      <text>
        <r>
          <rPr>
            <sz val="9"/>
            <color indexed="81"/>
            <rFont val="Tahoma"/>
            <charset val="1"/>
          </rPr>
          <t>Abreviatura</t>
        </r>
      </text>
    </comment>
    <comment ref="Y3" authorId="0">
      <text>
        <r>
          <rPr>
            <sz val="9"/>
            <color indexed="81"/>
            <rFont val="Tahoma"/>
            <family val="2"/>
          </rPr>
          <t>Se instalan cámaras en las líneas de torniquetes: salvo en las estaciones de la  fase 1 del proyecto donde se instalaron cámaras en 20 estaciones.</t>
        </r>
      </text>
    </comment>
    <comment ref="T15" authorId="0">
      <text>
        <r>
          <rPr>
            <b/>
            <sz val="9"/>
            <color indexed="81"/>
            <rFont val="Tahoma"/>
            <charset val="1"/>
          </rPr>
          <t>Alvaro Contente:</t>
        </r>
        <r>
          <rPr>
            <sz val="9"/>
            <color indexed="81"/>
            <rFont val="Tahoma"/>
            <charset val="1"/>
          </rPr>
          <t xml:space="preserve">
CÁMARAS DE CUADROS DE ESTACIÓN</t>
        </r>
      </text>
    </comment>
    <comment ref="E16" authorId="0">
      <text>
        <r>
          <rPr>
            <b/>
            <sz val="9"/>
            <color indexed="81"/>
            <rFont val="Tahoma"/>
            <family val="2"/>
          </rPr>
          <t>Alvaro Contente:</t>
        </r>
        <r>
          <rPr>
            <sz val="9"/>
            <color indexed="81"/>
            <rFont val="Tahoma"/>
            <family val="2"/>
          </rPr>
          <t xml:space="preserve">
COMBINACION CON L63</t>
        </r>
      </text>
    </comment>
    <comment ref="E23" authorId="0">
      <text>
        <r>
          <rPr>
            <b/>
            <sz val="9"/>
            <color indexed="81"/>
            <rFont val="Tahoma"/>
            <family val="2"/>
          </rPr>
          <t>Alvaro Contente:</t>
        </r>
        <r>
          <rPr>
            <sz val="9"/>
            <color indexed="81"/>
            <rFont val="Tahoma"/>
            <family val="2"/>
          </rPr>
          <t xml:space="preserve">
COMBINACION CON L63
</t>
        </r>
      </text>
    </comment>
    <comment ref="T32" authorId="0">
      <text>
        <r>
          <rPr>
            <b/>
            <sz val="9"/>
            <color indexed="81"/>
            <rFont val="Tahoma"/>
            <charset val="1"/>
          </rPr>
          <t>Alvaro Contente:</t>
        </r>
        <r>
          <rPr>
            <sz val="9"/>
            <color indexed="81"/>
            <rFont val="Tahoma"/>
            <charset val="1"/>
          </rPr>
          <t xml:space="preserve">
CÁMARAS EN ESTACION INTERMODAL</t>
        </r>
      </text>
    </comment>
    <comment ref="E39" authorId="0">
      <text>
        <r>
          <rPr>
            <b/>
            <sz val="9"/>
            <color indexed="81"/>
            <rFont val="Tahoma"/>
            <family val="2"/>
          </rPr>
          <t>Alvaro Contente:</t>
        </r>
        <r>
          <rPr>
            <sz val="9"/>
            <color indexed="81"/>
            <rFont val="Tahoma"/>
            <family val="2"/>
          </rPr>
          <t xml:space="preserve">
COMBINACION CON L63</t>
        </r>
      </text>
    </comment>
    <comment ref="A40" authorId="0">
      <text>
        <r>
          <rPr>
            <b/>
            <sz val="9"/>
            <color indexed="81"/>
            <rFont val="Tahoma"/>
            <family val="2"/>
          </rPr>
          <t>Alvaro Contente:</t>
        </r>
        <r>
          <rPr>
            <sz val="9"/>
            <color indexed="81"/>
            <rFont val="Tahoma"/>
            <family val="2"/>
          </rPr>
          <t xml:space="preserve">
TIENE INDIGO</t>
        </r>
      </text>
    </comment>
    <comment ref="Q40" authorId="0">
      <text>
        <r>
          <rPr>
            <b/>
            <sz val="9"/>
            <color indexed="81"/>
            <rFont val="Tahoma"/>
            <charset val="1"/>
          </rPr>
          <t>Alvaro Contente:</t>
        </r>
        <r>
          <rPr>
            <sz val="9"/>
            <color indexed="81"/>
            <rFont val="Tahoma"/>
            <charset val="1"/>
          </rPr>
          <t xml:space="preserve">
cámaras antiguas que están en los 2 sistemas, hay que cambiarlas.</t>
        </r>
      </text>
    </comment>
    <comment ref="R40" authorId="0">
      <text>
        <r>
          <rPr>
            <b/>
            <sz val="9"/>
            <color indexed="81"/>
            <rFont val="Tahoma"/>
            <family val="2"/>
          </rPr>
          <t>Alvaro Contente:</t>
        </r>
        <r>
          <rPr>
            <sz val="9"/>
            <color indexed="81"/>
            <rFont val="Tahoma"/>
            <family val="2"/>
          </rPr>
          <t xml:space="preserve">
CÁMARAS ANTIGUAS QUE ESTÁN EN LOS 2 SISTEMAS, HAY QUE CAMBIARLAS.</t>
        </r>
      </text>
    </comment>
    <comment ref="A41" authorId="0">
      <text>
        <r>
          <rPr>
            <b/>
            <sz val="9"/>
            <color indexed="81"/>
            <rFont val="Tahoma"/>
            <family val="2"/>
          </rPr>
          <t>Alvaro Contente:</t>
        </r>
        <r>
          <rPr>
            <sz val="9"/>
            <color indexed="81"/>
            <rFont val="Tahoma"/>
            <family val="2"/>
          </rPr>
          <t xml:space="preserve">
TIENE INDIGO
</t>
        </r>
      </text>
    </comment>
    <comment ref="Q41" authorId="0">
      <text>
        <r>
          <rPr>
            <b/>
            <sz val="9"/>
            <color indexed="81"/>
            <rFont val="Tahoma"/>
            <charset val="1"/>
          </rPr>
          <t>Alvaro Contente:</t>
        </r>
        <r>
          <rPr>
            <sz val="9"/>
            <color indexed="81"/>
            <rFont val="Tahoma"/>
            <charset val="1"/>
          </rPr>
          <t xml:space="preserve">
cámaras antiguas que están en los 2 sistemas, hay que cambiarlas.</t>
        </r>
      </text>
    </comment>
    <comment ref="R41" authorId="0">
      <text>
        <r>
          <rPr>
            <b/>
            <sz val="9"/>
            <color indexed="81"/>
            <rFont val="Tahoma"/>
            <charset val="1"/>
          </rPr>
          <t>Alvaro Contente:</t>
        </r>
        <r>
          <rPr>
            <sz val="9"/>
            <color indexed="81"/>
            <rFont val="Tahoma"/>
            <charset val="1"/>
          </rPr>
          <t xml:space="preserve">
cámaras antiguas que están en los 2 sistemas, hay que cambiarlas.</t>
        </r>
      </text>
    </comment>
    <comment ref="E45" authorId="0">
      <text>
        <r>
          <rPr>
            <b/>
            <sz val="9"/>
            <color indexed="81"/>
            <rFont val="Tahoma"/>
            <family val="2"/>
          </rPr>
          <t>Alvaro Contente:</t>
        </r>
        <r>
          <rPr>
            <sz val="9"/>
            <color indexed="81"/>
            <rFont val="Tahoma"/>
            <family val="2"/>
          </rPr>
          <t xml:space="preserve">
COMBINACION CON L63</t>
        </r>
      </text>
    </comment>
    <comment ref="A51" authorId="0">
      <text>
        <r>
          <rPr>
            <b/>
            <sz val="9"/>
            <color indexed="81"/>
            <rFont val="Tahoma"/>
            <family val="2"/>
          </rPr>
          <t>Alvaro Contente:</t>
        </r>
        <r>
          <rPr>
            <sz val="9"/>
            <color indexed="81"/>
            <rFont val="Tahoma"/>
            <family val="2"/>
          </rPr>
          <t xml:space="preserve">
TIENE INDIGO</t>
        </r>
      </text>
    </comment>
    <comment ref="Q51" authorId="0">
      <text>
        <r>
          <rPr>
            <b/>
            <sz val="9"/>
            <color indexed="81"/>
            <rFont val="Tahoma"/>
            <charset val="1"/>
          </rPr>
          <t>Alvaro Contente:</t>
        </r>
        <r>
          <rPr>
            <sz val="9"/>
            <color indexed="81"/>
            <rFont val="Tahoma"/>
            <charset val="1"/>
          </rPr>
          <t xml:space="preserve">
cámaras antiguas que están en los 2 sistemas, hay que cambiarlas.</t>
        </r>
      </text>
    </comment>
    <comment ref="R51" authorId="0">
      <text>
        <r>
          <rPr>
            <b/>
            <sz val="9"/>
            <color indexed="81"/>
            <rFont val="Tahoma"/>
            <charset val="1"/>
          </rPr>
          <t>Alvaro Contente:</t>
        </r>
        <r>
          <rPr>
            <sz val="9"/>
            <color indexed="81"/>
            <rFont val="Tahoma"/>
            <charset val="1"/>
          </rPr>
          <t xml:space="preserve">
cámaras que están en los 2 sistemas, hay que cambiarlas.</t>
        </r>
      </text>
    </comment>
    <comment ref="T51" authorId="0">
      <text>
        <r>
          <rPr>
            <b/>
            <sz val="9"/>
            <color indexed="81"/>
            <rFont val="Tahoma"/>
            <charset val="1"/>
          </rPr>
          <t>Alvaro Contente:</t>
        </r>
        <r>
          <rPr>
            <sz val="9"/>
            <color indexed="81"/>
            <rFont val="Tahoma"/>
            <charset val="1"/>
          </rPr>
          <t xml:space="preserve">
CÁMARAS EN ESTACION INTERMODAL</t>
        </r>
      </text>
    </comment>
    <comment ref="A53" authorId="0">
      <text>
        <r>
          <rPr>
            <b/>
            <sz val="9"/>
            <color indexed="81"/>
            <rFont val="Tahoma"/>
            <family val="2"/>
          </rPr>
          <t>Alvaro Contente:</t>
        </r>
        <r>
          <rPr>
            <sz val="9"/>
            <color indexed="81"/>
            <rFont val="Tahoma"/>
            <family val="2"/>
          </rPr>
          <t xml:space="preserve">
TIENE INDIGO</t>
        </r>
      </text>
    </comment>
    <comment ref="R53" authorId="0">
      <text>
        <r>
          <rPr>
            <b/>
            <sz val="9"/>
            <color indexed="81"/>
            <rFont val="Tahoma"/>
            <charset val="1"/>
          </rPr>
          <t>Alvaro Contente:</t>
        </r>
        <r>
          <rPr>
            <sz val="9"/>
            <color indexed="81"/>
            <rFont val="Tahoma"/>
            <charset val="1"/>
          </rPr>
          <t xml:space="preserve">
CAMARAS QUE ESTÁN EN LOS 2 SISTEMAS, HAY QUE CAMBIARLAS</t>
        </r>
      </text>
    </comment>
    <comment ref="X53" authorId="0">
      <text>
        <r>
          <rPr>
            <b/>
            <sz val="9"/>
            <color indexed="81"/>
            <rFont val="Tahoma"/>
            <charset val="1"/>
          </rPr>
          <t>Alvaro Contente:</t>
        </r>
        <r>
          <rPr>
            <sz val="9"/>
            <color indexed="81"/>
            <rFont val="Tahoma"/>
            <charset val="1"/>
          </rPr>
          <t xml:space="preserve">
en vía 1: norte, centro y sur.</t>
        </r>
      </text>
    </comment>
    <comment ref="A55" authorId="0">
      <text>
        <r>
          <rPr>
            <b/>
            <sz val="9"/>
            <color indexed="81"/>
            <rFont val="Tahoma"/>
            <family val="2"/>
          </rPr>
          <t>Alvaro Contente:</t>
        </r>
        <r>
          <rPr>
            <sz val="9"/>
            <color indexed="81"/>
            <rFont val="Tahoma"/>
            <family val="2"/>
          </rPr>
          <t xml:space="preserve">
TIENE INDIGO</t>
        </r>
      </text>
    </comment>
    <comment ref="Q55" authorId="0">
      <text>
        <r>
          <rPr>
            <b/>
            <sz val="9"/>
            <color indexed="81"/>
            <rFont val="Tahoma"/>
            <charset val="1"/>
          </rPr>
          <t>Alvaro Contente:</t>
        </r>
        <r>
          <rPr>
            <sz val="9"/>
            <color indexed="81"/>
            <rFont val="Tahoma"/>
            <charset val="1"/>
          </rPr>
          <t xml:space="preserve">
cámaras antiguas que están en los 2 sistemas, hay que cambiarlas.</t>
        </r>
      </text>
    </comment>
    <comment ref="R55" authorId="0">
      <text>
        <r>
          <rPr>
            <b/>
            <sz val="9"/>
            <color indexed="81"/>
            <rFont val="Tahoma"/>
            <family val="2"/>
          </rPr>
          <t>Alvaro Contente:</t>
        </r>
        <r>
          <rPr>
            <sz val="9"/>
            <color indexed="81"/>
            <rFont val="Tahoma"/>
            <family val="2"/>
          </rPr>
          <t xml:space="preserve">
CÁMARAS ANTIGUAS QUE ESTÁN EN LOS 2 SISTEMAS, HAY QUE CAMBIARLAS.</t>
        </r>
      </text>
    </comment>
    <comment ref="W55" authorId="1">
      <text>
        <r>
          <rPr>
            <b/>
            <sz val="9"/>
            <color indexed="81"/>
            <rFont val="Tahoma"/>
            <family val="2"/>
          </rPr>
          <t>Alvaro:</t>
        </r>
        <r>
          <rPr>
            <sz val="9"/>
            <color indexed="81"/>
            <rFont val="Tahoma"/>
            <family val="2"/>
          </rPr>
          <t xml:space="preserve">
PENDIENTE</t>
        </r>
      </text>
    </comment>
    <comment ref="E60" authorId="0">
      <text>
        <r>
          <rPr>
            <b/>
            <sz val="9"/>
            <color indexed="81"/>
            <rFont val="Tahoma"/>
            <family val="2"/>
          </rPr>
          <t>Alvaro Contente:</t>
        </r>
        <r>
          <rPr>
            <sz val="9"/>
            <color indexed="81"/>
            <rFont val="Tahoma"/>
            <family val="2"/>
          </rPr>
          <t xml:space="preserve">
COMBINACION CON L63</t>
        </r>
      </text>
    </comment>
    <comment ref="R60" authorId="0">
      <text>
        <r>
          <rPr>
            <b/>
            <sz val="9"/>
            <color indexed="81"/>
            <rFont val="Tahoma"/>
            <family val="2"/>
          </rPr>
          <t>Alvaro Contente:</t>
        </r>
        <r>
          <rPr>
            <sz val="9"/>
            <color indexed="81"/>
            <rFont val="Tahoma"/>
            <family val="2"/>
          </rPr>
          <t xml:space="preserve">
HAY UN ACCESO CERRADO Y SACARON UNA CÁMARA (LINEA 3)</t>
        </r>
      </text>
    </comment>
    <comment ref="A64" authorId="0">
      <text>
        <r>
          <rPr>
            <b/>
            <sz val="9"/>
            <color indexed="81"/>
            <rFont val="Tahoma"/>
            <family val="2"/>
          </rPr>
          <t>Alvaro Contente:</t>
        </r>
        <r>
          <rPr>
            <sz val="9"/>
            <color indexed="81"/>
            <rFont val="Tahoma"/>
            <family val="2"/>
          </rPr>
          <t xml:space="preserve">
TIENE INDIGO</t>
        </r>
      </text>
    </comment>
    <comment ref="R64" authorId="0">
      <text>
        <r>
          <rPr>
            <b/>
            <sz val="9"/>
            <color indexed="81"/>
            <rFont val="Tahoma"/>
            <family val="2"/>
          </rPr>
          <t>Alvaro Contente:</t>
        </r>
        <r>
          <rPr>
            <sz val="9"/>
            <color indexed="81"/>
            <rFont val="Tahoma"/>
            <family val="2"/>
          </rPr>
          <t xml:space="preserve">
CÁMARAS ANTIGUAS QUE ESTÁN EN LOS 2 SISTEMAS, HAY QUE CAMBIARLAS.</t>
        </r>
      </text>
    </comment>
    <comment ref="A67" authorId="0">
      <text>
        <r>
          <rPr>
            <b/>
            <sz val="9"/>
            <color indexed="81"/>
            <rFont val="Tahoma"/>
            <family val="2"/>
          </rPr>
          <t>Alvaro Contente:</t>
        </r>
        <r>
          <rPr>
            <sz val="9"/>
            <color indexed="81"/>
            <rFont val="Tahoma"/>
            <family val="2"/>
          </rPr>
          <t xml:space="preserve">
TIENE INDIGO</t>
        </r>
      </text>
    </comment>
    <comment ref="R67" authorId="0">
      <text>
        <r>
          <rPr>
            <b/>
            <sz val="9"/>
            <color indexed="81"/>
            <rFont val="Tahoma"/>
            <family val="2"/>
          </rPr>
          <t>Alvaro Contente:</t>
        </r>
        <r>
          <rPr>
            <sz val="9"/>
            <color indexed="81"/>
            <rFont val="Tahoma"/>
            <family val="2"/>
          </rPr>
          <t xml:space="preserve">
CÁMARAS ANTIGUAS QUE ESTÁN EN LOS 2 SISTEMAS, HAY QUE CAMBIARLAS.</t>
        </r>
      </text>
    </comment>
    <comment ref="A68" authorId="0">
      <text>
        <r>
          <rPr>
            <b/>
            <sz val="9"/>
            <color indexed="81"/>
            <rFont val="Tahoma"/>
            <family val="2"/>
          </rPr>
          <t>Alvaro Contente:</t>
        </r>
        <r>
          <rPr>
            <sz val="9"/>
            <color indexed="81"/>
            <rFont val="Tahoma"/>
            <family val="2"/>
          </rPr>
          <t xml:space="preserve">
TIENE INDIGO</t>
        </r>
      </text>
    </comment>
    <comment ref="X68" authorId="0">
      <text>
        <r>
          <rPr>
            <b/>
            <sz val="9"/>
            <color indexed="81"/>
            <rFont val="Tahoma"/>
            <charset val="1"/>
          </rPr>
          <t>Alvaro Contente:</t>
        </r>
        <r>
          <rPr>
            <sz val="9"/>
            <color indexed="81"/>
            <rFont val="Tahoma"/>
            <charset val="1"/>
          </rPr>
          <t xml:space="preserve">
3 en vía 1: norte, centro y sur.</t>
        </r>
      </text>
    </comment>
    <comment ref="A78" authorId="0">
      <text>
        <r>
          <rPr>
            <b/>
            <sz val="9"/>
            <color indexed="81"/>
            <rFont val="Tahoma"/>
            <family val="2"/>
          </rPr>
          <t>Alvaro Contente:</t>
        </r>
        <r>
          <rPr>
            <sz val="9"/>
            <color indexed="81"/>
            <rFont val="Tahoma"/>
            <family val="2"/>
          </rPr>
          <t xml:space="preserve">
TIENE INDIGO</t>
        </r>
      </text>
    </comment>
    <comment ref="R78" authorId="0">
      <text>
        <r>
          <rPr>
            <b/>
            <sz val="9"/>
            <color indexed="81"/>
            <rFont val="Tahoma"/>
            <family val="2"/>
          </rPr>
          <t>Alvaro Contente:</t>
        </r>
        <r>
          <rPr>
            <sz val="9"/>
            <color indexed="81"/>
            <rFont val="Tahoma"/>
            <family val="2"/>
          </rPr>
          <t xml:space="preserve">
CÁMARAS ANTIGUAS QUE ESTÁN EN LOS 2 SISTEMAS, HAY QUE CAMBIARLAS.</t>
        </r>
      </text>
    </comment>
    <comment ref="W78" authorId="0">
      <text>
        <r>
          <rPr>
            <b/>
            <sz val="9"/>
            <color indexed="81"/>
            <rFont val="Tahoma"/>
            <family val="2"/>
          </rPr>
          <t>Alvaro Contente:</t>
        </r>
        <r>
          <rPr>
            <sz val="9"/>
            <color indexed="81"/>
            <rFont val="Tahoma"/>
            <family val="2"/>
          </rPr>
          <t xml:space="preserve">
Vicuña Mackenna tiene una sola mesanina, las cámaras agregadas están consideradas en L4.</t>
        </r>
      </text>
    </comment>
    <comment ref="X78" authorId="0">
      <text>
        <r>
          <rPr>
            <b/>
            <sz val="9"/>
            <color indexed="81"/>
            <rFont val="Tahoma"/>
            <charset val="1"/>
          </rPr>
          <t>Alvaro Contente:</t>
        </r>
        <r>
          <rPr>
            <sz val="9"/>
            <color indexed="81"/>
            <rFont val="Tahoma"/>
            <charset val="1"/>
          </rPr>
          <t xml:space="preserve">
3 en vía 2: oriente, centro y poniente.</t>
        </r>
      </text>
    </comment>
    <comment ref="R83" authorId="0">
      <text>
        <r>
          <rPr>
            <b/>
            <sz val="9"/>
            <color indexed="81"/>
            <rFont val="Tahoma"/>
            <family val="2"/>
          </rPr>
          <t>Alvaro Contente:</t>
        </r>
        <r>
          <rPr>
            <sz val="9"/>
            <color indexed="81"/>
            <rFont val="Tahoma"/>
            <family val="2"/>
          </rPr>
          <t xml:space="preserve">
CÁMARAS ANTIGUAS QUE ESTÁN EN LOS 2 SISTEMAS, HAY QUE CAMBIARLAS.</t>
        </r>
      </text>
    </comment>
    <comment ref="W83" authorId="0">
      <text>
        <r>
          <rPr>
            <b/>
            <sz val="9"/>
            <color indexed="81"/>
            <rFont val="Tahoma"/>
            <family val="2"/>
          </rPr>
          <t>Alvaro Contente:</t>
        </r>
        <r>
          <rPr>
            <sz val="9"/>
            <color indexed="81"/>
            <rFont val="Tahoma"/>
            <family val="2"/>
          </rPr>
          <t xml:space="preserve">
Cámaras agregadas en L2.
</t>
        </r>
      </text>
    </comment>
    <comment ref="A85" authorId="0">
      <text>
        <r>
          <rPr>
            <b/>
            <sz val="9"/>
            <color indexed="81"/>
            <rFont val="Tahoma"/>
            <family val="2"/>
          </rPr>
          <t>Alvaro Contente:</t>
        </r>
        <r>
          <rPr>
            <sz val="9"/>
            <color indexed="81"/>
            <rFont val="Tahoma"/>
            <family val="2"/>
          </rPr>
          <t xml:space="preserve">
TIENE INDIGO</t>
        </r>
      </text>
    </comment>
    <comment ref="R85" authorId="0">
      <text>
        <r>
          <rPr>
            <b/>
            <sz val="9"/>
            <color indexed="81"/>
            <rFont val="Tahoma"/>
            <family val="2"/>
          </rPr>
          <t>Alvaro Contente:</t>
        </r>
        <r>
          <rPr>
            <sz val="9"/>
            <color indexed="81"/>
            <rFont val="Tahoma"/>
            <family val="2"/>
          </rPr>
          <t xml:space="preserve">
CÁMARAS ANTIGUAS QUE ESTÁN EN LOS 2 SISTEMAS, HAY QUE CAMBIARLAS.</t>
        </r>
      </text>
    </comment>
    <comment ref="W85" authorId="0">
      <text>
        <r>
          <rPr>
            <b/>
            <sz val="9"/>
            <color indexed="81"/>
            <rFont val="Tahoma"/>
            <family val="2"/>
          </rPr>
          <t>Alvaro Contente:</t>
        </r>
        <r>
          <rPr>
            <sz val="9"/>
            <color indexed="81"/>
            <rFont val="Tahoma"/>
            <family val="2"/>
          </rPr>
          <t xml:space="preserve">
Vicente Valdes tiene una sola mesanina, las cámaras agregadas están consideradas en L4.</t>
        </r>
      </text>
    </comment>
    <comment ref="X85" authorId="0">
      <text>
        <r>
          <rPr>
            <b/>
            <sz val="9"/>
            <color indexed="81"/>
            <rFont val="Tahoma"/>
            <charset val="1"/>
          </rPr>
          <t>Alvaro Contente:</t>
        </r>
        <r>
          <rPr>
            <sz val="9"/>
            <color indexed="81"/>
            <rFont val="Tahoma"/>
            <charset val="1"/>
          </rPr>
          <t xml:space="preserve">
3 en vía 1: norte, centro y sur.</t>
        </r>
      </text>
    </comment>
    <comment ref="A86" authorId="0">
      <text>
        <r>
          <rPr>
            <b/>
            <sz val="9"/>
            <color indexed="81"/>
            <rFont val="Tahoma"/>
            <family val="2"/>
          </rPr>
          <t>Alvaro Contente:</t>
        </r>
        <r>
          <rPr>
            <sz val="9"/>
            <color indexed="81"/>
            <rFont val="Tahoma"/>
            <family val="2"/>
          </rPr>
          <t xml:space="preserve">
TIENE INDIGO</t>
        </r>
      </text>
    </comment>
    <comment ref="Q86" authorId="0">
      <text>
        <r>
          <rPr>
            <b/>
            <sz val="9"/>
            <color indexed="81"/>
            <rFont val="Tahoma"/>
            <charset val="1"/>
          </rPr>
          <t>Alvaro Contente:</t>
        </r>
        <r>
          <rPr>
            <sz val="9"/>
            <color indexed="81"/>
            <rFont val="Tahoma"/>
            <charset val="1"/>
          </rPr>
          <t xml:space="preserve">
cámaras antiguas que están en los 2 sistemas, hay que cambiarlas.</t>
        </r>
      </text>
    </comment>
    <comment ref="R86" authorId="0">
      <text>
        <r>
          <rPr>
            <b/>
            <sz val="9"/>
            <color indexed="81"/>
            <rFont val="Tahoma"/>
            <charset val="1"/>
          </rPr>
          <t>Alvaro Contente:</t>
        </r>
        <r>
          <rPr>
            <sz val="9"/>
            <color indexed="81"/>
            <rFont val="Tahoma"/>
            <charset val="1"/>
          </rPr>
          <t xml:space="preserve">
cámaras antiguas que están en los 2 sistemas, hay que cambiarlas.</t>
        </r>
      </text>
    </comment>
    <comment ref="T86" authorId="0">
      <text>
        <r>
          <rPr>
            <b/>
            <sz val="9"/>
            <color indexed="81"/>
            <rFont val="Tahoma"/>
            <charset val="1"/>
          </rPr>
          <t>Alvaro Contente:</t>
        </r>
        <r>
          <rPr>
            <sz val="9"/>
            <color indexed="81"/>
            <rFont val="Tahoma"/>
            <charset val="1"/>
          </rPr>
          <t xml:space="preserve">
CÁMARAS EN ESTACION INTERMODAL</t>
        </r>
      </text>
    </comment>
    <comment ref="E93" authorId="0">
      <text>
        <r>
          <rPr>
            <b/>
            <sz val="9"/>
            <color indexed="81"/>
            <rFont val="Tahoma"/>
            <family val="2"/>
          </rPr>
          <t>Alvaro Contente:</t>
        </r>
        <r>
          <rPr>
            <sz val="9"/>
            <color indexed="81"/>
            <rFont val="Tahoma"/>
            <family val="2"/>
          </rPr>
          <t xml:space="preserve">
COMBINACION CON L63</t>
        </r>
      </text>
    </comment>
    <comment ref="R93" authorId="0">
      <text>
        <r>
          <rPr>
            <b/>
            <sz val="9"/>
            <color indexed="81"/>
            <rFont val="Tahoma"/>
            <family val="2"/>
          </rPr>
          <t>Alvaro Contente:</t>
        </r>
        <r>
          <rPr>
            <sz val="9"/>
            <color indexed="81"/>
            <rFont val="Tahoma"/>
            <family val="2"/>
          </rPr>
          <t xml:space="preserve">
CÁMARAS ANTIGUAS QUE ESTÁN EN LOS 2 SISTEMAS, HAY QUE CAMBIARLAS.</t>
        </r>
      </text>
    </comment>
    <comment ref="W93" authorId="0">
      <text>
        <r>
          <rPr>
            <b/>
            <sz val="9"/>
            <color indexed="81"/>
            <rFont val="Tahoma"/>
            <family val="2"/>
          </rPr>
          <t>Alvaro Contente:</t>
        </r>
        <r>
          <rPr>
            <sz val="9"/>
            <color indexed="81"/>
            <rFont val="Tahoma"/>
            <family val="2"/>
          </rPr>
          <t xml:space="preserve">
se hace cargo linea 6y3</t>
        </r>
      </text>
    </comment>
    <comment ref="E94" authorId="0">
      <text>
        <r>
          <rPr>
            <b/>
            <sz val="9"/>
            <color indexed="81"/>
            <rFont val="Tahoma"/>
            <family val="2"/>
          </rPr>
          <t>Alvaro Contente:</t>
        </r>
        <r>
          <rPr>
            <sz val="9"/>
            <color indexed="81"/>
            <rFont val="Tahoma"/>
            <family val="2"/>
          </rPr>
          <t xml:space="preserve">
COMBINACION CON L63</t>
        </r>
      </text>
    </comment>
    <comment ref="A97" authorId="0">
      <text>
        <r>
          <rPr>
            <b/>
            <sz val="9"/>
            <color indexed="81"/>
            <rFont val="Tahoma"/>
            <family val="2"/>
          </rPr>
          <t>Alvaro Contente:</t>
        </r>
        <r>
          <rPr>
            <sz val="9"/>
            <color indexed="81"/>
            <rFont val="Tahoma"/>
            <family val="2"/>
          </rPr>
          <t xml:space="preserve">
TIENE INDIGO</t>
        </r>
      </text>
    </comment>
    <comment ref="Q97" authorId="0">
      <text>
        <r>
          <rPr>
            <b/>
            <sz val="9"/>
            <color indexed="81"/>
            <rFont val="Tahoma"/>
            <charset val="1"/>
          </rPr>
          <t>Alvaro Contente:</t>
        </r>
        <r>
          <rPr>
            <sz val="9"/>
            <color indexed="81"/>
            <rFont val="Tahoma"/>
            <charset val="1"/>
          </rPr>
          <t xml:space="preserve">
cámaras antiguas que están en los 2 sistemas, hay que cambiarlas.</t>
        </r>
      </text>
    </comment>
    <comment ref="R97" authorId="0">
      <text>
        <r>
          <rPr>
            <b/>
            <sz val="9"/>
            <color indexed="81"/>
            <rFont val="Tahoma"/>
            <charset val="1"/>
          </rPr>
          <t>Alvaro Contente:</t>
        </r>
        <r>
          <rPr>
            <sz val="9"/>
            <color indexed="81"/>
            <rFont val="Tahoma"/>
            <charset val="1"/>
          </rPr>
          <t xml:space="preserve">
cámaras antiguas que están en los 2 sistemas, hay que cambiarlas.</t>
        </r>
      </text>
    </comment>
    <comment ref="A99" authorId="0">
      <text>
        <r>
          <rPr>
            <b/>
            <sz val="9"/>
            <color indexed="81"/>
            <rFont val="Tahoma"/>
            <family val="2"/>
          </rPr>
          <t>Alvaro Contente:</t>
        </r>
        <r>
          <rPr>
            <sz val="9"/>
            <color indexed="81"/>
            <rFont val="Tahoma"/>
            <family val="2"/>
          </rPr>
          <t xml:space="preserve">
TIENE INDIGO</t>
        </r>
      </text>
    </comment>
    <comment ref="Q99" authorId="0">
      <text>
        <r>
          <rPr>
            <b/>
            <sz val="9"/>
            <color indexed="81"/>
            <rFont val="Tahoma"/>
            <charset val="1"/>
          </rPr>
          <t>Alvaro Contente:</t>
        </r>
        <r>
          <rPr>
            <sz val="9"/>
            <color indexed="81"/>
            <rFont val="Tahoma"/>
            <charset val="1"/>
          </rPr>
          <t xml:space="preserve">
cámaras antiguas que están en los 2 sistemas, hay que cambiarlas.</t>
        </r>
      </text>
    </comment>
    <comment ref="R99" authorId="0">
      <text>
        <r>
          <rPr>
            <b/>
            <sz val="9"/>
            <color indexed="81"/>
            <rFont val="Tahoma"/>
            <family val="2"/>
          </rPr>
          <t>Alvaro Contente:</t>
        </r>
        <r>
          <rPr>
            <sz val="9"/>
            <color indexed="81"/>
            <rFont val="Tahoma"/>
            <family val="2"/>
          </rPr>
          <t xml:space="preserve">
CÁMARAS ANTIGUAS QUE ESTÁN EN LOS 2 SISTEMAS, HAY QUE CAMBIARLAS.</t>
        </r>
      </text>
    </comment>
    <comment ref="X99" authorId="0">
      <text>
        <r>
          <rPr>
            <b/>
            <sz val="9"/>
            <color indexed="81"/>
            <rFont val="Tahoma"/>
            <charset val="1"/>
          </rPr>
          <t>Alvaro Contente:</t>
        </r>
        <r>
          <rPr>
            <sz val="9"/>
            <color indexed="81"/>
            <rFont val="Tahoma"/>
            <charset val="1"/>
          </rPr>
          <t xml:space="preserve">
en vía 1: oriente, centro y poniente.</t>
        </r>
      </text>
    </comment>
    <comment ref="A102" authorId="0">
      <text>
        <r>
          <rPr>
            <b/>
            <sz val="9"/>
            <color indexed="81"/>
            <rFont val="Tahoma"/>
            <family val="2"/>
          </rPr>
          <t>Alvaro Contente:</t>
        </r>
        <r>
          <rPr>
            <sz val="9"/>
            <color indexed="81"/>
            <rFont val="Tahoma"/>
            <family val="2"/>
          </rPr>
          <t xml:space="preserve">
TIENE INDIGO</t>
        </r>
      </text>
    </comment>
    <comment ref="X102" authorId="0">
      <text>
        <r>
          <rPr>
            <b/>
            <sz val="9"/>
            <color indexed="81"/>
            <rFont val="Tahoma"/>
            <charset val="1"/>
          </rPr>
          <t>Alvaro Contente:</t>
        </r>
        <r>
          <rPr>
            <sz val="9"/>
            <color indexed="81"/>
            <rFont val="Tahoma"/>
            <charset val="1"/>
          </rPr>
          <t xml:space="preserve">
v1 centro y v2 poniente.</t>
        </r>
      </text>
    </comment>
    <comment ref="A103" authorId="0">
      <text>
        <r>
          <rPr>
            <b/>
            <sz val="9"/>
            <color indexed="81"/>
            <rFont val="Tahoma"/>
            <family val="2"/>
          </rPr>
          <t>Alvaro Contente:</t>
        </r>
        <r>
          <rPr>
            <sz val="9"/>
            <color indexed="81"/>
            <rFont val="Tahoma"/>
            <family val="2"/>
          </rPr>
          <t xml:space="preserve">
TIENE INDIGO</t>
        </r>
      </text>
    </comment>
    <comment ref="A104" authorId="0">
      <text>
        <r>
          <rPr>
            <b/>
            <sz val="9"/>
            <color indexed="81"/>
            <rFont val="Tahoma"/>
            <family val="2"/>
          </rPr>
          <t>Alvaro Contente:</t>
        </r>
        <r>
          <rPr>
            <sz val="9"/>
            <color indexed="81"/>
            <rFont val="Tahoma"/>
            <family val="2"/>
          </rPr>
          <t xml:space="preserve">
TIENE INDIGO</t>
        </r>
      </text>
    </comment>
    <comment ref="A105" authorId="0">
      <text>
        <r>
          <rPr>
            <b/>
            <sz val="9"/>
            <color indexed="81"/>
            <rFont val="Tahoma"/>
            <family val="2"/>
          </rPr>
          <t>Alvaro Contente:</t>
        </r>
        <r>
          <rPr>
            <sz val="9"/>
            <color indexed="81"/>
            <rFont val="Tahoma"/>
            <family val="2"/>
          </rPr>
          <t xml:space="preserve">
TIENE INDIGO</t>
        </r>
      </text>
    </comment>
    <comment ref="A106" authorId="0">
      <text>
        <r>
          <rPr>
            <b/>
            <sz val="9"/>
            <color indexed="81"/>
            <rFont val="Tahoma"/>
            <family val="2"/>
          </rPr>
          <t>Alvaro Contente:</t>
        </r>
        <r>
          <rPr>
            <sz val="9"/>
            <color indexed="81"/>
            <rFont val="Tahoma"/>
            <family val="2"/>
          </rPr>
          <t xml:space="preserve">
TIENE INDIGO</t>
        </r>
      </text>
    </comment>
    <comment ref="A107" authorId="0">
      <text>
        <r>
          <rPr>
            <b/>
            <sz val="9"/>
            <color indexed="81"/>
            <rFont val="Tahoma"/>
            <family val="2"/>
          </rPr>
          <t>Alvaro Contente:</t>
        </r>
        <r>
          <rPr>
            <sz val="9"/>
            <color indexed="81"/>
            <rFont val="Tahoma"/>
            <family val="2"/>
          </rPr>
          <t xml:space="preserve">
TIENE INDIGO</t>
        </r>
      </text>
    </comment>
    <comment ref="A108" authorId="0">
      <text>
        <r>
          <rPr>
            <b/>
            <sz val="9"/>
            <color indexed="81"/>
            <rFont val="Tahoma"/>
            <family val="2"/>
          </rPr>
          <t>Alvaro Contente:</t>
        </r>
        <r>
          <rPr>
            <sz val="9"/>
            <color indexed="81"/>
            <rFont val="Tahoma"/>
            <family val="2"/>
          </rPr>
          <t xml:space="preserve">
TIENE INDIGO</t>
        </r>
      </text>
    </comment>
    <comment ref="A109" authorId="0">
      <text>
        <r>
          <rPr>
            <b/>
            <sz val="9"/>
            <color indexed="81"/>
            <rFont val="Tahoma"/>
            <family val="2"/>
          </rPr>
          <t>Alvaro Contente:</t>
        </r>
        <r>
          <rPr>
            <sz val="9"/>
            <color indexed="81"/>
            <rFont val="Tahoma"/>
            <family val="2"/>
          </rPr>
          <t xml:space="preserve">
TIENE INDIGO</t>
        </r>
      </text>
    </comment>
    <comment ref="A110" authorId="0">
      <text>
        <r>
          <rPr>
            <b/>
            <sz val="9"/>
            <color indexed="81"/>
            <rFont val="Tahoma"/>
            <family val="2"/>
          </rPr>
          <t>Alvaro Contente:</t>
        </r>
        <r>
          <rPr>
            <sz val="9"/>
            <color indexed="81"/>
            <rFont val="Tahoma"/>
            <family val="2"/>
          </rPr>
          <t xml:space="preserve">
TIENE INDIGO</t>
        </r>
      </text>
    </comment>
    <comment ref="A111" authorId="0">
      <text>
        <r>
          <rPr>
            <b/>
            <sz val="9"/>
            <color indexed="81"/>
            <rFont val="Tahoma"/>
            <family val="2"/>
          </rPr>
          <t>Alvaro Contente:</t>
        </r>
        <r>
          <rPr>
            <sz val="9"/>
            <color indexed="81"/>
            <rFont val="Tahoma"/>
            <family val="2"/>
          </rPr>
          <t xml:space="preserve">
TIENE INDIGO</t>
        </r>
      </text>
    </comment>
    <comment ref="A112" authorId="0">
      <text>
        <r>
          <rPr>
            <b/>
            <sz val="9"/>
            <color indexed="81"/>
            <rFont val="Tahoma"/>
            <family val="2"/>
          </rPr>
          <t>Alvaro Contente:</t>
        </r>
        <r>
          <rPr>
            <sz val="9"/>
            <color indexed="81"/>
            <rFont val="Tahoma"/>
            <family val="2"/>
          </rPr>
          <t xml:space="preserve">
TIENE INDIGO</t>
        </r>
      </text>
    </comment>
    <comment ref="T112" authorId="0">
      <text>
        <r>
          <rPr>
            <b/>
            <sz val="9"/>
            <color indexed="81"/>
            <rFont val="Tahoma"/>
            <charset val="1"/>
          </rPr>
          <t>Alvaro Contente:</t>
        </r>
        <r>
          <rPr>
            <sz val="9"/>
            <color indexed="81"/>
            <rFont val="Tahoma"/>
            <charset val="1"/>
          </rPr>
          <t xml:space="preserve">
CÁMARAS EN ESTACION INTERMODAL</t>
        </r>
      </text>
    </comment>
    <comment ref="A113" authorId="0">
      <text>
        <r>
          <rPr>
            <b/>
            <sz val="9"/>
            <color indexed="81"/>
            <rFont val="Tahoma"/>
            <family val="2"/>
          </rPr>
          <t>Alvaro Contente:</t>
        </r>
        <r>
          <rPr>
            <sz val="9"/>
            <color indexed="81"/>
            <rFont val="Tahoma"/>
            <family val="2"/>
          </rPr>
          <t xml:space="preserve">
TIENE INDIGO</t>
        </r>
      </text>
    </comment>
    <comment ref="A114" authorId="0">
      <text>
        <r>
          <rPr>
            <b/>
            <sz val="9"/>
            <color indexed="81"/>
            <rFont val="Tahoma"/>
            <family val="2"/>
          </rPr>
          <t>Alvaro Contente:</t>
        </r>
        <r>
          <rPr>
            <sz val="9"/>
            <color indexed="81"/>
            <rFont val="Tahoma"/>
            <family val="2"/>
          </rPr>
          <t xml:space="preserve">
TIENE INDIGO</t>
        </r>
      </text>
    </comment>
  </commentList>
</comments>
</file>

<file path=xl/comments2.xml><?xml version="1.0" encoding="utf-8"?>
<comments xmlns="http://schemas.openxmlformats.org/spreadsheetml/2006/main">
  <authors>
    <author>Alvaro Contente</author>
  </authors>
  <commentList>
    <comment ref="K23" authorId="0">
      <text>
        <r>
          <rPr>
            <b/>
            <sz val="9"/>
            <color indexed="81"/>
            <rFont val="Tahoma"/>
            <charset val="1"/>
          </rPr>
          <t>Alvaro Contente:</t>
        </r>
        <r>
          <rPr>
            <sz val="9"/>
            <color indexed="81"/>
            <rFont val="Tahoma"/>
            <charset val="1"/>
          </rPr>
          <t xml:space="preserve">
Diferencia entre plano INDIGO y cantidad Jaime Celis.</t>
        </r>
      </text>
    </comment>
    <comment ref="K32" authorId="0">
      <text>
        <r>
          <rPr>
            <b/>
            <sz val="9"/>
            <color indexed="81"/>
            <rFont val="Tahoma"/>
            <charset val="1"/>
          </rPr>
          <t>Alvaro Contente:</t>
        </r>
        <r>
          <rPr>
            <sz val="9"/>
            <color indexed="81"/>
            <rFont val="Tahoma"/>
            <charset val="1"/>
          </rPr>
          <t xml:space="preserve">
Diferencia entre plano INDIGO y cantidad Jaime Celis.</t>
        </r>
      </text>
    </comment>
    <comment ref="K40" authorId="0">
      <text>
        <r>
          <rPr>
            <b/>
            <sz val="9"/>
            <color indexed="81"/>
            <rFont val="Tahoma"/>
            <charset val="1"/>
          </rPr>
          <t>Alvaro Contente:</t>
        </r>
        <r>
          <rPr>
            <sz val="9"/>
            <color indexed="81"/>
            <rFont val="Tahoma"/>
            <charset val="1"/>
          </rPr>
          <t xml:space="preserve">
Diferencia entre plano INDIGO y cantidad Jaime Celis.</t>
        </r>
      </text>
    </comment>
    <comment ref="K51" authorId="0">
      <text>
        <r>
          <rPr>
            <b/>
            <sz val="9"/>
            <color indexed="81"/>
            <rFont val="Tahoma"/>
            <charset val="1"/>
          </rPr>
          <t>Alvaro Contente:</t>
        </r>
        <r>
          <rPr>
            <sz val="9"/>
            <color indexed="81"/>
            <rFont val="Tahoma"/>
            <charset val="1"/>
          </rPr>
          <t xml:space="preserve">
Diferencia entre plano INDIGO y cantidad Jaime Celis.</t>
        </r>
      </text>
    </comment>
    <comment ref="K55" authorId="0">
      <text>
        <r>
          <rPr>
            <b/>
            <sz val="9"/>
            <color indexed="81"/>
            <rFont val="Tahoma"/>
            <charset val="1"/>
          </rPr>
          <t>Alvaro Contente:</t>
        </r>
        <r>
          <rPr>
            <sz val="9"/>
            <color indexed="81"/>
            <rFont val="Tahoma"/>
            <charset val="1"/>
          </rPr>
          <t xml:space="preserve">
No queda claro con plano de VENUS donde estan ubicadas las cámaras.</t>
        </r>
      </text>
    </comment>
  </commentList>
</comments>
</file>

<file path=xl/sharedStrings.xml><?xml version="1.0" encoding="utf-8"?>
<sst xmlns="http://schemas.openxmlformats.org/spreadsheetml/2006/main" count="948" uniqueCount="462">
  <si>
    <t>LÍNEA</t>
  </si>
  <si>
    <t>N°</t>
  </si>
  <si>
    <t>ESTACIONES</t>
  </si>
  <si>
    <t>L1</t>
  </si>
  <si>
    <t>San Pablo</t>
  </si>
  <si>
    <t>Neptuno</t>
  </si>
  <si>
    <t>Pajaritos</t>
  </si>
  <si>
    <t>Las Rejas</t>
  </si>
  <si>
    <t>Ecuador</t>
  </si>
  <si>
    <t>San Alberto Hurtado</t>
  </si>
  <si>
    <t>Universidad de Santiago</t>
  </si>
  <si>
    <t>Estación Central</t>
  </si>
  <si>
    <t>Union Latinoamericana</t>
  </si>
  <si>
    <t>República</t>
  </si>
  <si>
    <t>Los Héroes</t>
  </si>
  <si>
    <t>La Moneda</t>
  </si>
  <si>
    <t>Universidad de Chile</t>
  </si>
  <si>
    <t>Santa Lucía</t>
  </si>
  <si>
    <t>Universidad Católica</t>
  </si>
  <si>
    <t>Baquedano</t>
  </si>
  <si>
    <t>Salvador</t>
  </si>
  <si>
    <t>Manuel Montt</t>
  </si>
  <si>
    <t>Pedro de Valdivia</t>
  </si>
  <si>
    <t>Los Leones</t>
  </si>
  <si>
    <t>Tobalaba</t>
  </si>
  <si>
    <t>El Golf</t>
  </si>
  <si>
    <t>Alcántara</t>
  </si>
  <si>
    <t>Escuela Militar</t>
  </si>
  <si>
    <t>Manquehue</t>
  </si>
  <si>
    <t>Hernando de Magallanes</t>
  </si>
  <si>
    <t>Los Dominicos</t>
  </si>
  <si>
    <t>L2</t>
  </si>
  <si>
    <t>Vespucio Norte</t>
  </si>
  <si>
    <t>Zapadores</t>
  </si>
  <si>
    <t>Dorsal</t>
  </si>
  <si>
    <t>Einstein</t>
  </si>
  <si>
    <t>Cementerios</t>
  </si>
  <si>
    <t>Cerro Blanco</t>
  </si>
  <si>
    <t>Patronato</t>
  </si>
  <si>
    <t>Puente Cal y Canto</t>
  </si>
  <si>
    <t>Santa Ana</t>
  </si>
  <si>
    <t>Toesca</t>
  </si>
  <si>
    <t>Parque O'Higgins</t>
  </si>
  <si>
    <t>Rondizzoni</t>
  </si>
  <si>
    <t>Franklin</t>
  </si>
  <si>
    <t>El Llano</t>
  </si>
  <si>
    <t>San Miguel</t>
  </si>
  <si>
    <t>Lo Vial</t>
  </si>
  <si>
    <t>Departamental</t>
  </si>
  <si>
    <t>Ciudad del Niño</t>
  </si>
  <si>
    <t>Lo Ovalle</t>
  </si>
  <si>
    <t>El Parrón</t>
  </si>
  <si>
    <t>La Cisterna</t>
  </si>
  <si>
    <t>L4</t>
  </si>
  <si>
    <t>Cristóbal Colón</t>
  </si>
  <si>
    <t>Francisco Bilbao</t>
  </si>
  <si>
    <t>Príncipe de Gales</t>
  </si>
  <si>
    <t>Simón Bolivar</t>
  </si>
  <si>
    <t>Plaza Egaña</t>
  </si>
  <si>
    <t>Los Orientales</t>
  </si>
  <si>
    <t>Rotonda Grecia</t>
  </si>
  <si>
    <t>Los Presidentes</t>
  </si>
  <si>
    <t>Rotonda Quilín</t>
  </si>
  <si>
    <t>Las Torres</t>
  </si>
  <si>
    <t>Macul</t>
  </si>
  <si>
    <t>Vicuña Mackenna</t>
  </si>
  <si>
    <t>Vicente Valdés</t>
  </si>
  <si>
    <t>Rojas Magallanes</t>
  </si>
  <si>
    <t>Trinidad</t>
  </si>
  <si>
    <t>San José de la Estrella</t>
  </si>
  <si>
    <t>Los Quillayes</t>
  </si>
  <si>
    <t>Elisa Correa</t>
  </si>
  <si>
    <t>H. Sótero del Río</t>
  </si>
  <si>
    <t>P. de la Infancia</t>
  </si>
  <si>
    <t>Las Mercedes</t>
  </si>
  <si>
    <t>P. Puente Alto</t>
  </si>
  <si>
    <t>L4A</t>
  </si>
  <si>
    <t>Santa Julia</t>
  </si>
  <si>
    <t>La Granja</t>
  </si>
  <si>
    <t>Santa Rosa</t>
  </si>
  <si>
    <t>San Ramón</t>
  </si>
  <si>
    <t>L5</t>
  </si>
  <si>
    <t>Bellavista de la Florida</t>
  </si>
  <si>
    <t>Mirador</t>
  </si>
  <si>
    <t>Pedreros</t>
  </si>
  <si>
    <t>San Joaquín</t>
  </si>
  <si>
    <t>Camino Agrícola</t>
  </si>
  <si>
    <t>Carlos Valdovinos</t>
  </si>
  <si>
    <t>Rodrigo de Araya</t>
  </si>
  <si>
    <t>Ñuble</t>
  </si>
  <si>
    <t>Irarrazabal</t>
  </si>
  <si>
    <t>Santa Isabel</t>
  </si>
  <si>
    <t>Parque Bustamante</t>
  </si>
  <si>
    <t>Bellas Artes</t>
  </si>
  <si>
    <t>Plaza de Armas</t>
  </si>
  <si>
    <t>Cumming</t>
  </si>
  <si>
    <t>Quinta Normal</t>
  </si>
  <si>
    <t>Gruta de Lourdes</t>
  </si>
  <si>
    <t>Blanqueado</t>
  </si>
  <si>
    <t>Lo Prado</t>
  </si>
  <si>
    <t>Pudahuel</t>
  </si>
  <si>
    <t>Barrancas</t>
  </si>
  <si>
    <t>Laguna Sur</t>
  </si>
  <si>
    <t>Las Parcelas</t>
  </si>
  <si>
    <t>Monte Tabor</t>
  </si>
  <si>
    <t>Del Sol</t>
  </si>
  <si>
    <t>Santiago Bueras</t>
  </si>
  <si>
    <t>Plaza Maipú</t>
  </si>
  <si>
    <t>FIJAS</t>
  </si>
  <si>
    <t>TOTAL INDIGO</t>
  </si>
  <si>
    <t>TOTAL VENUS</t>
  </si>
  <si>
    <t>VA</t>
  </si>
  <si>
    <t>LF</t>
  </si>
  <si>
    <t>MI</t>
  </si>
  <si>
    <t>PE</t>
  </si>
  <si>
    <t>SJ</t>
  </si>
  <si>
    <t>AG</t>
  </si>
  <si>
    <t>CV</t>
  </si>
  <si>
    <t>RA</t>
  </si>
  <si>
    <t>ÑU</t>
  </si>
  <si>
    <t>IR</t>
  </si>
  <si>
    <t>SI</t>
  </si>
  <si>
    <t>PB</t>
  </si>
  <si>
    <t>BQ</t>
  </si>
  <si>
    <t>BE</t>
  </si>
  <si>
    <t>PZ</t>
  </si>
  <si>
    <t>NA</t>
  </si>
  <si>
    <t>RC</t>
  </si>
  <si>
    <t>QN</t>
  </si>
  <si>
    <t>GL</t>
  </si>
  <si>
    <t>BL</t>
  </si>
  <si>
    <t>PR</t>
  </si>
  <si>
    <t>SO</t>
  </si>
  <si>
    <t>PU</t>
  </si>
  <si>
    <t>BR</t>
  </si>
  <si>
    <t>LS</t>
  </si>
  <si>
    <t>PA</t>
  </si>
  <si>
    <t>MT</t>
  </si>
  <si>
    <t>DS</t>
  </si>
  <si>
    <t>BU</t>
  </si>
  <si>
    <t>PM</t>
  </si>
  <si>
    <t>MV</t>
  </si>
  <si>
    <t>JU</t>
  </si>
  <si>
    <t>LG</t>
  </si>
  <si>
    <t>SR</t>
  </si>
  <si>
    <t>RN</t>
  </si>
  <si>
    <t>CI</t>
  </si>
  <si>
    <t>TOTAL LINEA</t>
  </si>
  <si>
    <t>AV</t>
  </si>
  <si>
    <t>ZA</t>
  </si>
  <si>
    <t>DO</t>
  </si>
  <si>
    <t>EI</t>
  </si>
  <si>
    <t>CE</t>
  </si>
  <si>
    <t>CB</t>
  </si>
  <si>
    <t>PT</t>
  </si>
  <si>
    <t>CA</t>
  </si>
  <si>
    <t>AN</t>
  </si>
  <si>
    <t>HE</t>
  </si>
  <si>
    <t>TO</t>
  </si>
  <si>
    <t>PQ</t>
  </si>
  <si>
    <t>RO</t>
  </si>
  <si>
    <t>FR</t>
  </si>
  <si>
    <t>LL</t>
  </si>
  <si>
    <t>SM</t>
  </si>
  <si>
    <t>LV</t>
  </si>
  <si>
    <t>DE</t>
  </si>
  <si>
    <t>CN</t>
  </si>
  <si>
    <t>LO</t>
  </si>
  <si>
    <t>EP</t>
  </si>
  <si>
    <t>LC</t>
  </si>
  <si>
    <t>TOTAL LINEAS</t>
  </si>
  <si>
    <t>ABR</t>
  </si>
  <si>
    <t>TB</t>
  </si>
  <si>
    <t>COL</t>
  </si>
  <si>
    <t>BIL</t>
  </si>
  <si>
    <t>PDG</t>
  </si>
  <si>
    <t>SB</t>
  </si>
  <si>
    <t>EG</t>
  </si>
  <si>
    <t>LOR</t>
  </si>
  <si>
    <t>RG</t>
  </si>
  <si>
    <t>LP</t>
  </si>
  <si>
    <t>QU</t>
  </si>
  <si>
    <t>LT</t>
  </si>
  <si>
    <t>MC</t>
  </si>
  <si>
    <t>VM</t>
  </si>
  <si>
    <t>VV</t>
  </si>
  <si>
    <t>RM</t>
  </si>
  <si>
    <t>TRI</t>
  </si>
  <si>
    <t>SJE</t>
  </si>
  <si>
    <t>LQ</t>
  </si>
  <si>
    <t>ECO</t>
  </si>
  <si>
    <t>HSR</t>
  </si>
  <si>
    <t>PIN</t>
  </si>
  <si>
    <t>LME</t>
  </si>
  <si>
    <t>PP</t>
  </si>
  <si>
    <t>PTZ</t>
  </si>
  <si>
    <t>L5 (ext)</t>
  </si>
  <si>
    <t>Cantidad</t>
  </si>
  <si>
    <t>TOTAL</t>
  </si>
  <si>
    <t>IP PTZ</t>
  </si>
  <si>
    <t>IP FIJAS</t>
  </si>
  <si>
    <t>SP</t>
  </si>
  <si>
    <t>NP</t>
  </si>
  <si>
    <t>PJ</t>
  </si>
  <si>
    <t>LR</t>
  </si>
  <si>
    <t>EC</t>
  </si>
  <si>
    <t>AH</t>
  </si>
  <si>
    <t>US</t>
  </si>
  <si>
    <t>EL</t>
  </si>
  <si>
    <t>LA</t>
  </si>
  <si>
    <t>RP</t>
  </si>
  <si>
    <t>LH</t>
  </si>
  <si>
    <t>LM</t>
  </si>
  <si>
    <t>CH</t>
  </si>
  <si>
    <t>SL</t>
  </si>
  <si>
    <t>UC</t>
  </si>
  <si>
    <t>BA</t>
  </si>
  <si>
    <t>SA</t>
  </si>
  <si>
    <t>MM</t>
  </si>
  <si>
    <t>PV</t>
  </si>
  <si>
    <t>LE</t>
  </si>
  <si>
    <t>GO</t>
  </si>
  <si>
    <t>AL</t>
  </si>
  <si>
    <t>EM</t>
  </si>
  <si>
    <t>MQ</t>
  </si>
  <si>
    <t>HM</t>
  </si>
  <si>
    <t>LD</t>
  </si>
  <si>
    <t>#</t>
  </si>
  <si>
    <t>TOB</t>
  </si>
  <si>
    <t>SBO</t>
  </si>
  <si>
    <t>PEG</t>
  </si>
  <si>
    <t>1) Cielo sobre Mirador orientación sur.
2) Cielo o muro acceso Cabildo orientación nor oriente.
3) Cielo o muro acceso mall orientación nor poniente.
4) Cielo o muro acceso S. Zamora poniente suroriente
5) Cielo o muro acceso S. Zamora oriente sur poniente.
6) Cielo pasillo conexión intermodal orientación poniente.</t>
  </si>
  <si>
    <t>1) Pilar o cielo sector ascensores
2) Cielo o muro acceso Providencia</t>
  </si>
  <si>
    <t>1) Cielo o muro mesanina sector nororiente
2) Cielo o muro zona servicio nororiente</t>
  </si>
  <si>
    <t>1) Pilar acceso San Pablo orientación sur</t>
  </si>
  <si>
    <t>1) Acceso Sergio Valdovinos; 2° pilar</t>
  </si>
  <si>
    <t>1) Muro o cielo sobre puerta de salida, orientación norte</t>
  </si>
  <si>
    <t>1) Muro sobre exclusa, cámara orientación norte</t>
  </si>
  <si>
    <t>1) Cámara sobre boletería orientada al poniente
2) Puente norte cámara orientación suroriente</t>
  </si>
  <si>
    <t>1) Muro o cielo escala bajada v1.
2) Muro o cielo puerta salida v2.</t>
  </si>
  <si>
    <t>1) Muro o cielo escala salida v1.
2) Muro o cielo escala bajada v2.</t>
  </si>
  <si>
    <t>1) Cielo escala salida v2.
2) Cielo escala bajada v1.
3) Cielo escala salida v1.
4) Cielo escala bajada v1.</t>
  </si>
  <si>
    <t>1) Muro o cielo acceso norte.
2) Cielo o muro sobre puerta de salida v2.
3) Cielo o muro sobre puerta de salida v1.</t>
  </si>
  <si>
    <t>1) Acceso pasillo norte.
2) Cielo sobre puerta salida v2.
3) Cielo escala bajada v2.
4) Cielo vértice muro sur-poniente.</t>
  </si>
  <si>
    <t>1) Puente combinacion orientación poniente.
2) Puente combinacion orientación sur.
3) Muro o cielo escala salida v1.
4) Muro o cielo vértice sur poniente.</t>
  </si>
  <si>
    <t>1) Cielo pasillo sur.
2) Cielo vértice sur oriente.
3) Cielo vértice nor poniente.</t>
  </si>
  <si>
    <t>1) Cielo pasillo.
2) Cielo o muro escala de bajada v1.</t>
  </si>
  <si>
    <t>1) Pasillo sur.</t>
  </si>
  <si>
    <t>1) Cielo salida Luis Thayer Ojeda.
2) Pasillo sur Luis Thayer Ojeda.</t>
  </si>
  <si>
    <t>ORIENTE:
1) Cielo escala nor oriente.
2) Cielo escala sur oriente.
PONIENTE:
3) Cielo escala bajda v2.
4) Cielo escala bajda v1.</t>
  </si>
  <si>
    <t>PONIENTE:
1) Cielo o muro vértice sur oriente.
2) Cielo escala sur poniente.
3) Cielo escala nor poniente.
CENTRO:
4) Muro mesanina sur.
5) Muro mesanina norte.
6) Muro pasillo sur.
7) Escala acceso sur oriente 1.
8) Escala acceso nor oriente 1.
ORIENTE:
9) Cielo o muro sur oriente. 
10) Cielo o muro nor oriente.
11) Escala acceso nor oriente 2.
12) Escala acceso sur oriente 2.</t>
  </si>
  <si>
    <t>1) Escala sur.
2) Cielo o muro poniente.
3) Vertice o muro nor poniente.
4) Escala sur.</t>
  </si>
  <si>
    <t>ORIENTE:
1) mesanina muro norte.
2) Cielo o muro poniente.
3) Cielo o muro escala bajada v2.
4) Muro o cielo escala salida mesanina oriente.
PONIENTE:
5) Mesanina sector sur.
6) descanso escala de acceso sur.
7) descanso escala de acceso sur.</t>
  </si>
  <si>
    <t>1) Muro o cielo sobre puertas de salida V2.
2) Muro o cielo sobre puerta de salida V1.
3) Muro o cielo eje de acceso.</t>
  </si>
  <si>
    <t>1) Muro o cielo sobre puertas de salida V2.
2) Muro o cielo escala bajada V2.
3) Muro o cielo escala bajada V1.</t>
  </si>
  <si>
    <t>1) Muro o cielo escala bajada v1.
2) Muro o cielo puertas de salida v1.
3) Muro o cielo puertas de salida v2.</t>
  </si>
  <si>
    <t>PONIENTE:
1) Muro o cielo escala salida v2.
2) Muro o cielo escala salida v1.
3) Muro o cielo pasillo sur.
ORIENTE:
4) Pasillo norte.
5) Pasillo sur.</t>
  </si>
  <si>
    <t>1) Cielo pasillo sur.
2) Cielo vértice muro nor poniente.
3) Cielo vertice muro nor poniente.</t>
  </si>
  <si>
    <t>1) Salida pasillo norte.
2) Cielo o Muro salida escala v1.</t>
  </si>
  <si>
    <t>1) Cielo pasillo sur.
2) Escala salida v2.</t>
  </si>
  <si>
    <t>1) Descanso escala subida v1 orientación sur.
2) Descanso escala salida v2 orientación norte.
3) Descanso escala salida v1 orientación norte.</t>
  </si>
  <si>
    <t>1) Descanso escala de subida v2 orientacion sur.
2) Descanso escala de subida v1 orientacion sur. 
3) Descanso escala de salida v2 orientacion norte.
4) Descanso escala de salida v1 orientacion norte.</t>
  </si>
  <si>
    <t>1) Descanso escala de subida v1 orientación sur.
2) Descanso escala de salida v1 orientación norte.
3) Descanso escala de salida v2 orientación norte.</t>
  </si>
  <si>
    <t>1) Descanso escala subida V1, orientación sur
2) Descanso escala subida V2, orientación sur
3) Descanso escala salida V1, orientación norte
4) Descanso escala salida V2, orientación norte</t>
  </si>
  <si>
    <t>1) Descanso escala subida V1 orientación sur
2) Descanso escala subida V2 orientación sur
3) Descanso escala salida V1 orientación sur 
4) Descanso escala salida V2 orientación sur</t>
  </si>
  <si>
    <t>1) Descanso escala subida V2 orientación norte
2) Descanso escala subida V1 orientación norte
3) Descanso escala salida V2 orientación sur
4) Descanso escala salida V1 orientación sur</t>
  </si>
  <si>
    <t>1) Cielo escala subida V2 orientación norte
2) Cielo escala subida V1 orientación norte
3) Cielo escala salida V2 orientación norte
4) Cielo escala salida V1 orientación norte</t>
  </si>
  <si>
    <t>1) Cámara a muro sobre oficina de Adm. Orientación surponiente</t>
  </si>
  <si>
    <t>1) Vértice muro suroriente, orientación ascensor y zona wifi</t>
  </si>
  <si>
    <t>1)Cielo acceso norponiente, conforme a plano</t>
  </si>
  <si>
    <t>1) Cielo o muro mesanina norte orientación sur</t>
  </si>
  <si>
    <t>1) Cielo acceso oriente, orientación norte</t>
  </si>
  <si>
    <t>1) Cielo o muro acceso surponiente orientación sur
2) Cielo o muro acceso noroniente orientación norte
3) Cielo o muro acceso suroriente orientación oriente</t>
  </si>
  <si>
    <t>No se agregan cámaras nuevas</t>
  </si>
  <si>
    <t>Se incorporaron en L4</t>
  </si>
  <si>
    <t>1) Escala acceso sur estación
2) Zona boleterías
3) Pasillo hacia torniquetes
4) Descanso escala acceso andén V1
5) Escala acceso norte estación</t>
  </si>
  <si>
    <t>1) Descanso escala salida V2
2) Descanso escala salida V1
3) Salida Vespucio Poniente
4) Salida Vespucio Oriente</t>
  </si>
  <si>
    <t>1) Pasillo acceso norponiente estación
2) pasillo acceso nororiente estación
3) Acceso andén oriente V2
4) Pasillo acceso suroriente estación
5) Acceso andén poniente V1
6) Descanso escala acceso surponiente estación</t>
  </si>
  <si>
    <t>1) Escala de salida descanso V2
2) Escala de salida descanso V1</t>
  </si>
  <si>
    <t>1) Descanso escala salida V1
2) Descanso escala salida V2</t>
  </si>
  <si>
    <t>1) Descanso escala salida andén oriente V2
2) Descanso escala salida andén poniente V1</t>
  </si>
  <si>
    <t>1) Descanso escala salida andén poniente V1
2) Descanso escala salida andén oriente V2</t>
  </si>
  <si>
    <t>1) Escala acceso oriente estación
2) Descanso escala acceso andén oriente V2
3) Descanso escala acceso andén poniente V1
4) Zona boleterías
5) Descanso escala acceso poniente estación</t>
  </si>
  <si>
    <t>1) Salida Concha y Toro oriente
2) Salida Concha y Toro poniente
3) Escala de salida y cambo andén poniente V1
4) Escala de salida y cambio anden oriente V2</t>
  </si>
  <si>
    <t>1) Escala salida andén V2
2) Escala salida andén V1
3) Escala entrada andén V2
4) Escala entrada andén V1</t>
  </si>
  <si>
    <t>1) Escala salida andén V2
2) Escala salida andén V1</t>
  </si>
  <si>
    <t>1) Escala salida andén V2
2) Escala salida andén V1
3) Extremo sur mesanina</t>
  </si>
  <si>
    <t>1) Mesanina norte: salida andén V2
2) Mesanina norte: salida andén V1
3) Mesanina norte: descanso escala acceso andén V2
4) Mesanina norte: descanso escala acceso andén V1
5) Mesanina sur: descanso escala acceso andén V2
6) Mesanina sur: descanso escala acceso andén V1
7) Mesanina sur: salida andén V2
8) Mesanina sur: salida andén V1</t>
  </si>
  <si>
    <t>1) Escala salida andén v1
2) Escala salida andén v2</t>
  </si>
  <si>
    <t>1) Descanso escala acceso anden v2.
2) Descanso escala acceso anden v1.
3) Escala acceso poniente estación.
4) Zona boletería.</t>
  </si>
  <si>
    <t>1) Escala salida oriente estación.
2) Descanso escala anden oriente vía 2.
3) Descanso escala anden poniente vía 1.
4) Zona boletería</t>
  </si>
  <si>
    <t>1) Zona boleterías
2) Descanso escala acceso anden oriente vía 2.
3) Descanso escala acceso poniente vía 1.
4) Pasillo acceso poniente estación.</t>
  </si>
  <si>
    <t>1) Zona boleterías n°2 (poniente) hall norte.
2) Descanso escala acceso norte anden poniente vía 1.
3) Descanso escala acceso norte anden oriente vía 2.
4) Zona boletería n°1 (oriente) hall norte.
5) Zona boletería n°1 (oriente) hall acceso nor-oriente.
6) Zona boletería n°1 (oriente) hall sur.
7) Descanso escala acceso sur anden oriente vía 2.
8) Descanso escala acceso sur anden poniente vía 1.
9) Zona boletería n°2 (poniente) hall sur.</t>
  </si>
  <si>
    <t>NIVEL MESANINA INFERIOR:
1) Salida Nueva York orientación cámara oriente-poniente.
2) Descanso escala salida nor-poniente, orientación cámara norte-sur.
3) Escalera salida sur-poniente, orientación cámara norte-sur.
4) Salida Arturo Prat, orientación cámara oriente-poniente.
5) Escalera salida nor-oriente, orientación cámara sur-norte.
6) Descanso escala salida sur-oriente, orientación cámara sur-norte.
NIVEL MESANINA INTERMEDIA:
7) Escala salida nor-poniente, orientación cámara oriente-poniente.
8) Escala salida sur-poniente, orientación cámara oriente-poniente.
9) Escala salida nor-oriente, orientación cámara poniente-oriente.
10) Escala salida sur-oriente, orientación cámara poniente-oriente.</t>
  </si>
  <si>
    <t>MESANINA INTERMEDIA:
1) Pasillo de combinación vía 1 L1, orientación cámara poniente-oriente.
2) Escala sur-oriente, orientación cámara sur-norte.
3) Escala sur-poniente, orientación cámara norte-sur.
MESANINA INFERIOR:
4) Escala nor-oriente vía 2, orientación cámara norte-sur.
5) Escala sur-poniente vía 1, orientación cámara sur-norte.</t>
  </si>
  <si>
    <t>1) Galería interior: zona ascensor, orientación cámara norte-sur.
2) Mesanina: zona boleterías, orientación cámara poniente-oriente.</t>
  </si>
  <si>
    <t>1) Escala acceso estación norte, orientación cámara oriente-poniente.
2) Escala acceso estación sur, orientación cámara oriente-poniente.</t>
  </si>
  <si>
    <t>Se incorporaron en L2.</t>
  </si>
  <si>
    <t>1) Muro o cielo puertas salida v1.
2) Muro o cielo escala entrada andén v1, orientación cámara sur-norte.
3) Muro o cielo escala entrada andén v2, orientación cámara norte-sur.</t>
  </si>
  <si>
    <r>
      <t>1) Muro o cielo</t>
    </r>
    <r>
      <rPr>
        <sz val="11"/>
        <color rgb="FFFF0000"/>
        <rFont val="Calibri"/>
        <family val="2"/>
        <scheme val="minor"/>
      </rPr>
      <t xml:space="preserve"> </t>
    </r>
    <r>
      <rPr>
        <sz val="11"/>
        <color theme="1"/>
        <rFont val="Calibri"/>
        <family val="2"/>
        <scheme val="minor"/>
      </rPr>
      <t>pasillo de acceso norte, orientación cámara norte-sur.</t>
    </r>
  </si>
  <si>
    <t>Pantallas Líneas torniquetes</t>
  </si>
  <si>
    <t>CÁMARAS FIJAS AGREGADAS EN MESANINA Y ACCESOS</t>
  </si>
  <si>
    <t>Ubicación</t>
  </si>
  <si>
    <t>CÁMARAS FIJAS REEMPLAZADAS</t>
  </si>
  <si>
    <t>CÁMARAS PTZ REEMPLAZADAS</t>
  </si>
  <si>
    <t>1) Nivel mesanina: Línea torniquetes.
2) Nivel mesanina:  boleterías.
3) Nivel andén: centro v1.
4) Nivel andén: centro v2.
5) Descanso salida estación.
6) Acceso estación norte.
7) Acceso estación sur.</t>
  </si>
  <si>
    <t>1) Nivel mesanina: locales comerciales.
2) Nivel mesanina: descanso acceso estación.
3) Acceso estación.
4) Nivel mesanina: boletería.
5)Nivel mesanina: línea torniquetes.
6) Nivel andén: centro v2.
7) Nivel andén: centro v1.</t>
  </si>
  <si>
    <t>1) Nivel mesanina: línea torniquetes.
2) Nivel mesanina: boleterías.
3) Nivel mesanina: Acceso estación.
4) Nivel mesanina: Descanso acceso estación.
5) Nivel andén: centro v1.
6) Nivel andén: centro v2.</t>
  </si>
  <si>
    <t>1) Nivel mesanina: torniquetes.
2) Nivel mesanina: boletería.
3) Nivel mesanina: acceso estación.
4) Nivel mesanina: descanso acceso estación.
5) Nivel andén: centro v1.
6) Nivel andén: centro v2.</t>
  </si>
  <si>
    <t xml:space="preserve">1) Muro norponiente mesanina 
2) Muro suroriente mesanina 
3) Muro sobre escala mecánica suroriente 
4) Muro sobre escala mecánica sur poniente </t>
  </si>
  <si>
    <t xml:space="preserve">1) Vértice muro sur poniente 
2) Vértice muro suroriente 
3) Muro sector norponiente </t>
  </si>
  <si>
    <t xml:space="preserve">1) Cielo zona paga sector norte 
2) Muro sector norte </t>
  </si>
  <si>
    <t xml:space="preserve">1) Vértice muro sur poniente 
2) Vértie muro suroriente 
3) Muro sector norponiente </t>
  </si>
  <si>
    <t xml:space="preserve">1) Muro sector norte 
2) Muro sector centro 
3) Muro sector sur </t>
  </si>
  <si>
    <t xml:space="preserve">1) Cielo o muro norte 
2) Escala salida oriente </t>
  </si>
  <si>
    <t xml:space="preserve">ORIENTE:
1) Vértice muro o cielo sur 
2) Cielo acceso puente 
3) Cielo sector nororiente 
4) Cielo pilar 
5) Escalas salida V1 . 
6) Escalas salida V2 .
PONIENTE:
7) Cielo eje mesanina 
8) Cielo o muro escala N°1 
9) Cielo o muro acceso General Mackenna 
10) Cielo eje mesanina </t>
  </si>
  <si>
    <t xml:space="preserve">NORTE:
1) Cielo pasarela 
SUR:
2) Cielo pasarela </t>
  </si>
  <si>
    <t xml:space="preserve">1)  Cielo sector poniente tras puerta de salida 
2) Muro o cielo sur poniente 
3) Muro o cielo nor poniente 
4) Muro o cielo sur oriente 
5) Muro o cielo nor oriente </t>
  </si>
  <si>
    <t xml:space="preserve">NORTE:
1) Escala V1 
2) Escala V2 
SUR:
3) Escala V1 
4) Escala V2 </t>
  </si>
  <si>
    <t xml:space="preserve">1) Vértice cielo o muro poniente 
2) vértice cielo o muro oriente </t>
  </si>
  <si>
    <t xml:space="preserve">1) Salida escala V1 
2) Salida escala V2 </t>
  </si>
  <si>
    <t xml:space="preserve">1) Cielo o muro poniente 
2) Cielo o muro sur-oriente </t>
  </si>
  <si>
    <t xml:space="preserve">1) Vértice muro o cielo escala salida V1 
2) Pasillo acceso oriente </t>
  </si>
  <si>
    <t xml:space="preserve">1) Vértice cielo muro escala salida V-1 </t>
  </si>
  <si>
    <t xml:space="preserve">1) Vértice muro o cielo surponiente </t>
  </si>
  <si>
    <t xml:space="preserve">1) Vértice cielo o muro norponiente 
2) Salida oriente </t>
  </si>
  <si>
    <t xml:space="preserve">1) Vértice cielo o muro norponiente, 
2) Cielo o muro acceso oriente, </t>
  </si>
  <si>
    <t xml:space="preserve">1) Sector sur mesanina, 
2) Pasillo acceso oriente, </t>
  </si>
  <si>
    <t xml:space="preserve">1) Cielo escala bajada v1 
2) Cielo o muro escala bajada V2 
3) Vertice muro sector suroriente, 
4) Descanso escala oriente, 
5) Subida escala acceso poniente, </t>
  </si>
  <si>
    <t xml:space="preserve">1) Cielo vértice sur 
2) Cielo vértice norte </t>
  </si>
  <si>
    <t xml:space="preserve">1) Cielo sector oriente mesanina, </t>
  </si>
  <si>
    <t>1) Pasillo acceso Ahumada sector Museo 
2) Pasilo acceso ahumada 
3) Cielo mesanina oriente sector Bibliómetro orientación sur
4) Cielo mesanina oriente sector oriente, orientación nororiente
5) Cielo salida 21 de mayo, orientación sur</t>
  </si>
  <si>
    <t xml:space="preserve">1) Mesanina sector sur, cámara orientación norte
2)  Cielo acceso a plazoleta  
3) Cielo tras puerta de salida 
4) Cielo mesanina poniente </t>
  </si>
  <si>
    <t>1) Pilar sur mesanina cámara orientación oriente 
2) Pilar zona centro orientación oriente 
3) Pilar zona centro orientación oriente 
4) Pilar norte 
5) Pilar central orientación poniente 
6) Pilar central orientación poniente segúnplano</t>
  </si>
  <si>
    <t xml:space="preserve">1) último pilar surponiente 
2) Último pilar norponiente </t>
  </si>
  <si>
    <t>1) Nivel mesanina: puente norte línea torniquetes.
2) Nivel mesanina: salida norte.
3) Nivel mesanina: acceso norte.
4) Nivel mesanina: centro locales comerciales.
5) Nivel mesanina: puente sur línea torniquetes.
6) Nivel mesanina: salida sur.
7) Nivel mesanina: acceso sur.
8) Nivel andén: centro norte v2.
9) Nivel andén: centro sur v2.
10) Nivel andén: centro norte v1.
11) Nivel andén: centro norte v1.</t>
  </si>
  <si>
    <t>1) Nivel mesanina: acceso poniente.</t>
  </si>
  <si>
    <t>1) Nivel mesanina: acceso oriente.
2) Nivel mesanina: descanso acceso oriente.
3) Nivel mesanina: línea torniquetes.
4) Nivel mesanina: descanso acceso poniente.
5) Nivel mesanina: acceso poniente.
6) Nivel andén: centro v1.
7) Nivel andén: centro v2.</t>
  </si>
  <si>
    <t>1) Nivel mesanina: acceso Puente.
2) Nivel mesanina: Acceso norte.
3) Nivel mesanina: línea torniquetes oriente.
4) Nivel mesanina: acceso poniente.
5) Nivel mesanina: Acceso Gral Mackenna.
6) Nivel mesanina: Acceso Plaza Venezuela
7) Nivel mesanina: boletería poniente.
8) Nivel andén: oriente v2.
9) Nivel andén: centro v1.
10) Nivel andén: poniente v1.</t>
  </si>
  <si>
    <t>1) Nivel mesanina: norte.
2) Nivel mesanina: sur.
3) Nivel andén: v2 extremo norte.
4) Nivel andén: v1 extremo sur.
5) Nivel andén: interestación los heroes v2.
6) Nivel andén: interestacion cal y canto v1.</t>
  </si>
  <si>
    <t>1) Nivel mesanina: bajada andén poniente.
2) Nivel andén: escalera combinación v2.
3) Nivel andén: escalera combinación v1.</t>
  </si>
  <si>
    <t>1) Nivel mesanina: línea de torniquetes
2) Nivel andén: interestación santa ana v1. 
3) Nivel andén: extremo norte v2.
4) Nivel andén: centro v1.
5) Nivel andén: extremo sur v1.
6) Nivel andén: interestación toesca v2.</t>
  </si>
  <si>
    <t>1) Nivel mesanina: extremo norte.
2) Nivel mesanina: extremo sur.
3) Nivel andén: interestación los heroes.
4) Nivel andén: extremo norte v1.
5) Nivel andén: extremo sur v2.
6) Nivel andén: interestacion parque o'higgins v2.
7) Nivel andén: interestacion parque o'higgins v1.</t>
  </si>
  <si>
    <t>1) Nivel mesanina: boleterías
2) Nivel andén: centro v2.
3) Nivel andén: centro v1.
4) Nivel andén: interestación rondizzoni.</t>
  </si>
  <si>
    <t>1) Nivel mesanina: centro (puertas salida).
2) Nivel andén: centro v2.
3) Nivel andén: norte v1.
4) Nivel andén: interestación franklin.</t>
  </si>
  <si>
    <t>1) Nivel mesanina: boleterías.
2) Nivel acceso: escalera
3) Nivel andén: extremo v2.
4) Nivel andén: centro v1.</t>
  </si>
  <si>
    <t>1) Nivel mesanina: Pasillo oriente.
2) Nivel mesanina: Pasillo poniente.
3) Nivel mesanina: Línea torniquetes.
4) Nivel andén: Extremo sur v2.
5) Nivel andén: Extremo norte v1.</t>
  </si>
  <si>
    <t>1) Nivel mesanina: Pasillo oriente.
2) Nivel mesanina: boleterías.
3) Nivel mesanina:  Pasillo poniente.
4) Nivel andén: extremo norte v1.
5) Nivel andén: extremo sur v2.</t>
  </si>
  <si>
    <t>1) Nivel mesanina: boleterías.
2) Nivel mesanina: pasillo poniente.
3) Nivel andén: extremo norte v1.
4) Nivel andén: extremo sur v2.</t>
  </si>
  <si>
    <t>1) Nivel mesanina: boletería.
2) Nivel andén: extremo norte v2.
3) Nivel andén: extremo sur v1.</t>
  </si>
  <si>
    <t>1) Nivel mesanina: pasillo oriente.
2) Nivel mesanina: boleterías.
3) Nivel andén: extremo sur v2.
4) Nivel andén: extremo norte v1.</t>
  </si>
  <si>
    <t>1) Nivel mesanina: Descanso acceso oriente.
2) Nivel mesanina: Acceso oriente.
3) Nivel mesanina:  boleterías
4) Nivel mesanina: zona ascensor preferencia.
5) Nivel mesanina: Descanso acceso poniente.
6) Nivel andén: centro v1.
7)Nivel andén: centro v2.</t>
  </si>
  <si>
    <t>1) Nivel mesanina: acceso norte.
2) Nivel mesanina: norte.
3) Nivel mesanina: locales comerciales.
4) Nivel mesanina: puente central.
5) Nivel mesanina: sur.
6) Nivel mesanina: acceso sur.
7) Nivel mesanina: descanso acceso sur poniente.
8) Nivel andén: v2 norte.
9) Nivel andén: v2 sur.
10) Nivel andén: v1 central.
11) Nivel andén: cola de maniobras v2
12) Nivel andén: cola de maniobras v1.</t>
  </si>
  <si>
    <t>1) Nivel mesanina: Salida emergencia.</t>
  </si>
  <si>
    <t>1)  Nivel accesos: nivel calle.
2) Nivel accesos: descanso escala.
3) Nivel servicios.
4) Nivel mesanina: boleterías.
5) Nivel andén: centro v2.
6) Nivel andén: centro v1.</t>
  </si>
  <si>
    <t>1) Nivel accesos: sur norponiente.
2) Nivel accesos: sur surponiente.
3) Nivel accesos: sur suroriente. 
4) Nivel mesanina: poniente.
5) Nivel mesanina: central poniente.
6) Nivel mesanina: central oriente.
7) Nivel mesanina: oriente
8) Nivel mesanina: acceso nororiente.
9) Nivel andén: v2 poniente.
10) Nivel andén: v1 oriente.</t>
  </si>
  <si>
    <t>1) Nivel mesanina: pasillo acceso.
2) Nivel mesanina: central.
3) Nivel andén: v2 central.
4) Nivel andén: v1 central.</t>
  </si>
  <si>
    <t>1) Nivel accesos: Salida providencia.
2) Nivel accesos: Escalera combinación L1.
3) Nivel accesos: Acceso Mural Vía Lactea.
4) Nivel accesos: Salida Burhle.
5) Nivel combinaciones: Mesanina nivel barco.
6) Nivel combinaciones: Mural Vía Lactea.
7) Nivel andenes: extremo norte v1.
8) Nivel andenes: extremo sur v2.
9) Nivel andenes: tunel combinación.
10) Nivel andenes: mural Ojos en Azul.</t>
  </si>
  <si>
    <t>1) Nivel mesanina: Pasillo oriente.
2) Nivel mesanina: central sur.
3) Nivel andén: central v2.
4) Nivel andén: central v1.</t>
  </si>
  <si>
    <t>1) Nivel mesanina:norte boleterías.
2) Nivel andén: norte v2.
3) Nivel andén: norte v1.</t>
  </si>
  <si>
    <t>1) Nivel mesanina: boleterías.
2) Nivel mesanina: explanada salida.
3) Nivel andén: centro v1.
4) Nivel andén: centro v2.
5) Nivel andén: interestación ñuble v1.</t>
  </si>
  <si>
    <t>1) Nivel mesanina: boleterías.
2) Nivel andén: interestación irarrazabal v2.
3) Nivel andén: sur v2.
4) Nivel andén: norte v1.</t>
  </si>
  <si>
    <t>1) Nivel mesanina: línea torniquetes.
2) Nivel andén: centro v2.
3) Nivel andén: norte v1.</t>
  </si>
  <si>
    <t>Intermodal (nivel plataforma, 16 metros sobre nivel andén).</t>
  </si>
  <si>
    <t>1) Nivel mesanina: nor poniente (salida v1)
2) Nivel mesanina: sur oriente (línea torniquetes)
3) Nivel andén: v2 centro.
4) Nivel andén: v1 centro.</t>
  </si>
  <si>
    <t>1) Nivel mesanina: línea torniquetes
2) Nivel andén: v2 centro.
3) Nivel andén: v1 centro.</t>
  </si>
  <si>
    <t>1) Nivel mesanina: centro (boleterías).
2) Nivel andén: centro v2.
3) Nivel andén: centro v1.</t>
  </si>
  <si>
    <t>1) Nivel mesanina: boleterías.
2) Nivel andén: centro v2.
3) Nivel andén: centro v1.</t>
  </si>
  <si>
    <t>1)  Nivel mesanina: salida v2 (sur).
2) Nivel andén: centro v2.
3) Nivel andén: centro v1.</t>
  </si>
  <si>
    <t>1) Nivel mesanina: Descanso escala oriente.
2) Nivel mesanina: Descanso escala poniente.
3) Nivel andén: v2 norte.
4) Nivel andén: v1 centro.
5) Nivel andén: v2 cola de maniobras (sur).
6) Nivel andén: v1 cola de maniobras (sur).</t>
  </si>
  <si>
    <t>1) Nivel mesanina: salida nororiente.
2) Nivel andén: central v1.
3) Nivel andén: central v2.</t>
  </si>
  <si>
    <t>1) Nivel mesanina: acceso este
2) Nivel mesanina: descanso escalera noreste
3) Nivel mesanina: boletería
4) Nivel mesanina: línea de torniquetes
5) Nivel mesanina: puente acceso sur
6) Nivel mesanina: descanso escalera suroeste
7) Nivel andén: v2 central 
8) Nivel andén: v1 central</t>
  </si>
  <si>
    <t>1) nivel mesanina: sector comercial
2) nivel mesanina: línea de torniquetes
3) nivel andén: v1 sur
4) nivel andén: v2 norte
5) nivel andén: v2 central 
6) nivel andén: v1 central</t>
  </si>
  <si>
    <t>1) nivel mesanina: línea de torniquetes
2) nivel mesanina: sector comercial 
3) nivel andén: v1 norte
4) nivel andén: v2 sur
5) nivel andén: v2 central
6) nivel andén: v1 central</t>
  </si>
  <si>
    <t>1) nivel mesasina: línea de torniquetes
2) nivel mesanina: boletería
3) nivel mesanina: acceso principal escaleras
4) nivel andén: v1 centro
5) nivel andén: v2 centro</t>
  </si>
  <si>
    <t>1) nivel mesanina: línea de torniquetes
2) nivel mesanina: boletería
3) nivel mesanina: acceso principal escaleras
4) nivel andén: v2 centro 
5) nivel andén: v1 centro 
6) nivel andén: entrada a v1
7) nivel andén: entrada a v2</t>
  </si>
  <si>
    <t>1) nivel mesanina: línea de torniquetes
2) nivel mesanina: boletería
3) nivel mesanina: acceso principal escaleras
4) nivel andén: v2 centro
5) nivel andén: v1 centro</t>
  </si>
  <si>
    <t>1) nivel mesanina: línea de torniquetes
2) nivel mesanina: boletería
3) nivel mesanina: acceso principal escaleras
4) nivel andén: sector interestación sur
5) nivel andén: v1 centro
6) nivel andén: v2 centro</t>
  </si>
  <si>
    <t>1) nivel mesanina: zona de ascensores 
2) nivel mesanina: línea de torniquetes
3) nivel andén: v1 norponiente interestación
4) nivel andén: v2 nororiente
5) nivel andén: v1 norponiente
6) nivel andén: v1 surponiente
7) nivel andén: v1 centro
8) nivel andén: v2 centro</t>
  </si>
  <si>
    <t>1) nivel mesanina: zona de ascensores
2) nivel mesanina: línea de torniquetes
3) nivel andén: v2 oriente
4) nivel andén: v1 poniente
5) nivel andén: v2 poniente
6) nivel andén: v2 centro
7) nivel andén: v1 centro</t>
  </si>
  <si>
    <t xml:space="preserve">1) Nivel mesanina: acceso sur
2) Nivel mesanina: escalera acceso sur 
3) Nivel mesanina: sector acceso nororiente
4) Nivel mesanina: escalera mecánica nororiente
5) Nivel mesanina: puente  acceso norte
6) Nivel mesanina: línea de torniquetes
7) Nivel mesanina: boletería
8) Nivel andén: v2 central
9) Nivel andén: v1 central </t>
  </si>
  <si>
    <t>1) Nivel mesanina: Combinación intermodal.
2) Nivel mesanina: Salida nor oriente (mall plaza vespucio)
3) Nivel mesanina: Línea torniquetes sur.
4) Nivel andén: interestación mirador.
5) Nivel andén: zona de maniobras.
6) Nivel andén: v2 norte.
7) Nivel andén: v2 central.
8) Nivel andén: v1 central.
9) Intermodal (nivel mesanina).
10) Intermodal (nivel mesanina).</t>
  </si>
  <si>
    <t>1) Nivel mesanina poniente: línea torniquetes.
2)  Nivel mesanina oriente: boleterías.
3) Nivel andén: zona de maniobras.
4) Nivel andén: centro v2.
5) Nivel andén: centro v1.
6) Nivel andén (combinaciones): v1.
7) Nivel andén (combinaciones): v2.
8) Nivel andén (combinaciones): v2 hacia L2 poniente.
9) Nivel andén (combinaciones): v2 hacia L2 oriente.</t>
  </si>
  <si>
    <t>1)  Nivel accesos: norte nivel calle.
2) Nivel accesos: norte descanso.
3) Nivel accesos: sur nivel calle.
4) Nivel accesos: sur descanso.
5) Nivel mesanina: anfiteatro.
6) Nivel mesanina: nor poniente 
7) Nivel mesanina: nor oriente.
8) Nivel mesanina: escala norte.
9) Nivel mesanina: escala sur.
10) Nivel mesanina: poniente (boleterías).
11) Nivel mesanina: sur poniente.
12) Nivel mesanina: sur oriente.
13) Nivel mesanina: escala dirección v. valdes.
14) Nivel andén: zona de maniobras v1.
15) Nivel andén: zona de maniobras v2.
16) Nivel andén: v2 poniente.
17) Nivel andén: v1 poniente.
18) Nivel andén: v2 centro.
19) Nivel andén: v1 centro.
20) Nivel andén: v2 oriente.
21) Nivel andén: ascensor preferencial v2.
22) Nivel andén: ascensor preferencial v1.</t>
  </si>
  <si>
    <t xml:space="preserve">1) nivel mesanina: a un costado de línea de torniquetes
2) Nivel mesanina: sector ascensor personas movilidad reducida. 
3) Nivel mesanina: puente acceso norte
4) Nivel mesanina: escalera sur
5) Nivel mesanina: entrada acceso sur
6) Nivel mesanina: línea de torniquetes
7) Nivel mesanina: boletería
8) Nivel andén: v2 central
9) Nivel andén: v1 central </t>
  </si>
  <si>
    <t>Estación implementada en la fase 1.</t>
  </si>
  <si>
    <t>1) nivel mesanina: línea de torniquetes
2) nivel mesanina: boletería
3) nivel mesanina: acceso principal escaleras
4) nivel andén: v2 norte
5) nivel andén: v2 centro 
6) nivel andén: v1 centro</t>
  </si>
  <si>
    <t>En la fase 1 se implementaron 20 estaciones (vicente valdés L4 y L5 cuenta como una estación porque tiene un solo nivel mesanina).</t>
  </si>
  <si>
    <t>TOTAL GLOBAL</t>
  </si>
  <si>
    <t>En Mesaninas y accesos</t>
  </si>
  <si>
    <t>En andenes</t>
  </si>
  <si>
    <t>En línea de torniquetes (mesanina)</t>
  </si>
  <si>
    <t>1) Nivel acceso: Salida norte (parque la bandera)
2) Nivel acceso: Salida sur (carlos dávila)</t>
  </si>
  <si>
    <t>1) Nivel acceso: Acceso nocturno.
2) Nivel mesanina: pasillo poniente.</t>
  </si>
  <si>
    <t>1) Nivel acceso: Acceso nocturno.</t>
  </si>
  <si>
    <t>1) Nivel acceso: Acceso nocturno.
2) Intermodal (nivel mesanina).
3) Intermodal (nivel mesanina).</t>
  </si>
  <si>
    <t>1) Nivel acceso: Acceso nocturno.
2) Nivel andén: escala v2.</t>
  </si>
  <si>
    <t>1) Nivel acceso: Acceso nocturno.
2) Nivel andén: escalera v2.
3) Nivel andén: escalera v1.</t>
  </si>
  <si>
    <t>1) Nivel acceso: Acceso nocturno.
2) Nivel andén: escalera v2.</t>
  </si>
  <si>
    <t>1) Nivel mesanina: pasillo oriente.
2) Nivel acceso: Acceso nocturno.</t>
  </si>
  <si>
    <t>1) Nivel acceso: Acceso Burhle .
2) Nivel acceso: Acceso nocturno.</t>
  </si>
  <si>
    <t>1) Nivel andén: pasillo norte.
2) Nivel acceso: Acceso nocturno.</t>
  </si>
  <si>
    <t>1) Nivel mesanina: Acceso norponiente.
2) Nivel acceso: Acceso nocturno.</t>
  </si>
  <si>
    <t>1) Nivel mesanina poniente: boletería.
2) Nivel acceso: Acceso nocturno.</t>
  </si>
  <si>
    <t>1) Nivel mesanina: zona de descanso poniente, salida eduardo castillo velasco
2) Nivel mesanina: zona de descanso oriente 1
3) Nivel mesanina: zona de descanso oriente 2
4) Nivel mesanina: línea de torniquetes
5) Nivel mesanina: boletería
6) Nivel andén: v2 sur
7) Nivel andén: v1 centro</t>
  </si>
  <si>
    <t>1) Nivel mesanina: Mesanina norte zona no paga
2) Nivel mesanina: Mesanina norte zona paga
3) nivel andén: v2 sur
4) nivel andén: v1 norte
5) nivel andén: v2 norte</t>
  </si>
  <si>
    <t>1 a 14) Cámaras de visualización de cuadros, todas en nivel andén.</t>
  </si>
  <si>
    <t>1) Nivel mesanina: Acceso norte.
2) Nivel accesos: Acceso nocturno.</t>
  </si>
  <si>
    <t xml:space="preserve">1) Nivel accesos: Acceso nocturno.
2) </t>
  </si>
  <si>
    <t>1) Nivel accesos: Acceso nocturno.</t>
  </si>
  <si>
    <t>1) Nivel andén: centro v1.
2) Nivel andén: centro v2.
3) Nivel accesos: Acceso nocturno.</t>
  </si>
  <si>
    <t>1) Nivel andén: Acceso pasillo oriente.
2) Nivel accesos: Acceso nocturno.</t>
  </si>
  <si>
    <t>1) Nivel Mesanina: Línea torniquetes oriente.
2) Nivel Mesanina: Línea torniquetes poniente.
3) Nivel Mesanina: boleterías.
4) Nivel andén: vía 2 centro.
5) Nivel andén: cola de maniobras 1.
6) Nivel andén: cola de maniobras 2.
7) Nivel andén: vía 1 extremo sur.
8) Nivel andén: vía 1 extremo norte.
9) Nivel estacionamientos: locales comerciales.
10) Nivel estacionamientos: acceso oriente.
11) Nivel estacionamientos: descanso oriente.
12) Nivel estacionamientos: descanso poniente.
13) Nivel estacionamientos: acceso poniente.
14) Nivel estacionamientos: estacionamiento.
15) Nivel estacionamientos: intermodal.
16) Nivel estacionamientos: intermodal.
17) Nivel estacionamientos: estacionamiento buses.</t>
  </si>
  <si>
    <t>1) Nivel mesanina: acceso oriente.
2) Nivel mesanina: boleterías oriente.
3) Nivel mesanina: boleterías centro.
4) Nivel mesanina: acceso poniente.
5) Nivel andén: extremo norte v2.
6) Nivel andén: extremo sur v1.</t>
  </si>
  <si>
    <t>1) Nivel acceso: acceso nocturno.</t>
  </si>
  <si>
    <t>1) Nivel acceso: norte.
2) Nivel mesanina: hall sur.
3) Nivel mesanina: hall norte. 
4) Nivel mesanina: locales comerciales.
5) Nivel mesanina: pasillo combinación.
6) Nievl anden: tunel combinación.
7) Nivel anden: tunel combinación 2.
8) Nivel intermedio: entre anden y mesanina.
9) Nivel anden: cola de maniobras v1.
10) Nivel andén: cola de maniobras v2.
11) Nivel andén: extremo v2.
12) Nivel andén: extremo v1.
13) Nivel andén: extemo sur v1.</t>
  </si>
  <si>
    <t xml:space="preserve">1) Nivel mesanina: zona descanso este
2) Nivel mesanina: boletería este
3) Nivel mesanina: línea de torniquetes norte
4) Nivel mesanina: línea de torniquetes sur
5) Nivel mesanina: pasillo acceso americo vespucio sector escalera
6) Nivel mesanina: pasillo acceso americo vespucio sector mesanina
7) Nivel mesanina: zona de descanso norponiente
8) Nivel mesanina: acceso poniente 
9) Nivel andén: v2 central 
10) Nivel andén: v1 sur
11) Nivel acceso: oriente. </t>
  </si>
  <si>
    <t>1) Nivel mesanina: ascensor.</t>
  </si>
  <si>
    <t>1) Nivel acceso: plazoleta.
2) Nivel acceso: oriente plaza.
3) Nivel acceso: pasillo.
4) Nivel acceso: poniente.
5) Nivel acceso: sur poniente.
6) nivel mesanina: línea de torniquetes
7) nivel mesanina: sector cambio de andén
8) nivel mesanina: sector boletería, salida grecia poniente
9) nivel mesanina: sector boletería, salida gracia oriente
10) nivel andén: v2 centro
11) nivel andén: v1 centro</t>
  </si>
  <si>
    <t>1) nivel andén: v2 sur.
2) nivel andén: via Z norte.
3) nivel andén: via Z sur.
4) Nivel andén: v1 norte.
5) Nivel andén: interestación macul-vicuña</t>
  </si>
  <si>
    <t>1) Nivel an´den: v1
2) nivel andén: v2.
3) nivel andén: interestación vicente - rojas magallanes.
4) nivel accesos: cdc patio posterior
5) nivel  accesos: cdc patio acceso.
6)  nivel mesanina: mesanina norte.
7) nivel mesanina: mesanina boleteria central.
8)  nivel mesanina: acceso reten.
9) nivel acceso: sur oriente.
10) nivel acceso: acceso sur poniente.
11)  nivel acceso: acceso nor oriente.
12) nivel acceso: nor poniente.</t>
  </si>
  <si>
    <t>1) Nivel mesanina: cajero.
2) Nivel mesanina: zona paga</t>
  </si>
  <si>
    <t>1) nivel acceso: oriente.
2) nivel mesanina: zona de descanso hacia Concha y Toro Oriente
3) nivel mesanina: línea de torniquetes
4) nivel mesanina: boletería
5) nivel mesanina: acceso a escaleras desde sector mesanina, salida a Concha y Toro Poniente
6) nivel andén: sector interestación sur 
7) nivel andén: v1 sur
8) nivel andén: v2 centro</t>
  </si>
  <si>
    <t>1) nivel mesanina: boleteria principal.
2) nivel mesanina: mesanina sur.
3) nivel mesanina: mesanina norte.
4) nivel mesanina: nor poniente.
5) nivel mesanina: escalera 1.
6) nivel mesanina: escalera 2.
7) nivel mesanina: sala expo
8) nivel acceso: oriente.
9) nivel acceso: nor poniente.
10) nivel acceso: sur.
11) nivel acceso: norte.
12) nivel anden: v2 norte.
13) nivel anden: v2 sur.
14) nivel anden: v1 sur.
15) nivel anden: cola maniobra v1.
16) nivel anden: cola maniobra v2.</t>
  </si>
  <si>
    <t>1) nivel andén: cola maniobra 1.
2) nivel andén: cola maniobra 2.
3) nivel andén: interestacion santa julia.
4) nivel mesanina: boletería
5) nivel mesanina: línea de torniquetes
6) nivel andén: v1 centro
7) nivel andén: v2 centro</t>
  </si>
  <si>
    <t>1) Nivel acceso: Acceso sur
2) nivel acceso: acceso norte.</t>
  </si>
  <si>
    <t>1) nivel mesanina: zona de ascensores
2) nivel mesanina: línea de torniquetes
3) nivel andén v1 sur
4) nivel andén: v2 interetacion santa juia
5) nivel andén: v2 interestacion santa julia
6) nivel andén: v2 norte
7) nivel andén: v1 norte
8) nivel andén: v2 centro
9) nivel andén: v1 centro</t>
  </si>
  <si>
    <t>1) nivel acceso: acceso norte.
2) nivel acceso: acceso sur.</t>
  </si>
  <si>
    <t>1) nivel acceso: poniente.
2) nivel acceso: parada poniente.
3) nivel acceso: paradero oriente
4) nivel acceso: acceso oriente.
5) nivel mesanina: salida oriente (av. Santa rosa oriente)
6) nivel mesanina: línea de torniquetes
7) nivel mesanina: boletería
8) nivel andén: v2 oriente
9) nivel andén: v1 poniente
10) nivel andén: v1 centro 
11) nivel andén: v2 centro</t>
  </si>
  <si>
    <t>1) Ascensor v1.
2) Ascensor v2.</t>
  </si>
  <si>
    <t>1) nivel acceso: nor poniente descanso.
2) nivel acceso: nor poniente.
3) nivel acceso: nor oriente
4) nivel acceso: nor oriente descanso
5) nivel acceso: sur poniente.
6) nivel mesanina: pasillo acceso sur poniente.
7) nivel mesanina: pasillo nor poniente.
8) nivel mesanina: pasillo nor oriente.
9) nivel mesanina: acceso L2.
10)nivel mesanina: escala sur.
11) nivel mesanina: escala norte.
12) nivel mesanina: tunel sur poniente v1.
13) nivel mesanina: tunel sur poniente v2.
14) Nivel acceso: parada oriente.
15) nivel acceso parada poniente.
16) nivel andén: interestacion san ramon v2.
17) nivel andén: PML V2.
18) nivel andenn: v2.
19) nivel andén: cola de maniobras v1.
20) nivel andén: cola maniobras v2.
21) nivel andén: v1.
22) nivel andén: interestacion san ramon v1.
23) nivel mesanina: tunel sur oriente.
24) nivel mesanina: tunel L2.</t>
  </si>
  <si>
    <t>1) nivel acceso: oriente.
2) nivel acceso: pasillo oriente.
3) nivel acceso: poniente.
4) nivel mesanina: sector comercial 
5) nivel mesanina: línea de torniquetes
6) nivel andén: v2 norte
7) nivel andén: v2 central 
8) nivel andén: v1 central</t>
  </si>
  <si>
    <t>1) nivel mesanina: boletería sector Oriente
2) nivel mesanina: boletería sector Poniente
3) nivel mesanina: acceso por Avenida Concha y Toro Oriente
4) nivel mesanina: acceso por Avenida Concha y Toro Poniente
5) nivel andén: v1 centro 
6) nivel andén: v2 centro
7) nivel andén: descanso escala.</t>
  </si>
  <si>
    <t>1) nivel acceso: secundario oriente.
2) nivel mesanina: descanso escala salida tobalaba.
3) Nivel mesanina: descanso escalera suroeste
4) Nivel mesanina: puente de acceso oeste 
5) Nivel mesanina: línea de torniquetes
6) Nivel mesanina: boletería
7) Nivel mesanina: escalera acceso nororiente
8) Nivel andén: v2 central 
9) Nivel andén: v1 central</t>
  </si>
  <si>
    <t>1) nivel anden: v2 norte.
2) nivel anden: v2 centro
3) nivel anden: v2 salida
4) nivel anden: v1 
5) nivel anden: v1 sur.
6) nivel anden: v1 salida.
7) nivel mesanina intermedio: pasillo nor poniente
8) nivel mesanina intermedio: pasillo sur oriente.
9) nivel mesanina intermedio: pasillo central norte.
10) nivel mesanina intermedio: pasillo central sur.
11) nivel mesanina superior: pasillo nor poniente.
12) nivel mesanina superior: pasillo sur oriente.
13) nivel mesanina superior: pasillo nor oriente.
14) nivel mesanina superior: nor poniente 2.
15) nivel mesanina superior: pasillo central.
16) nivel acceso: sur oriente
17)  nivel acceso: nor oriente.</t>
  </si>
  <si>
    <t>1) Nivel anden: v1.
2) nivel anden: v2
3) nivel mesanina superior: sur poniente.
4) nivel mesanina superior: sur oriente.
5) nivel mesanina superior: cajero.
6) nivel mesanina superior: nor oriente.
7) nivel anden: v1 oriente.
8) nivel anden: v1 centro.
9) nivel anden: v1 poniente.
10) ascensor anden v2.
11) nivel mesanina intermedio: linea torniquete
12) nivel mesanina intermedio: linea torniquete 2
13) nivel mesanina intermedio: linea torniquete 3.
14) ascensor calle serrano
15) ascensor anden v1.
16) nivel acceso: nocturno
17) camara cpss.
18) nivel anden: v2 oriente.
19) nivel anden: v2 poniente
20) nivel anden v2 central.</t>
  </si>
  <si>
    <t>1) Nivel mesanina: nor poniente.
2) Nivel mesanina: sur poniente.
3) Nivel mesanina: nor oriente.
4) Nivel mesanina: sur oriente.
5) Nivel mesanina: central (boletería).
6) Nivel andén:v2 poniente.
7) Nivel andén:v2 central.
8) Nivel andén: v2 oriente.
9) Nivel andén: v1 poniente.
10) Nivel andén: v1 central
11) Nivel andén: v1 oriente.
12) Nivel acceso: Acceso nocturno.
13) NIvel mesanina: linea torniquetes.</t>
  </si>
  <si>
    <t>CÁMARAS POST-PROYECTO</t>
  </si>
  <si>
    <t>ANALOGAS FIJAS</t>
  </si>
  <si>
    <t>ANALOGAS PTZ</t>
  </si>
  <si>
    <t>L4-4A</t>
  </si>
  <si>
    <t>Hoja</t>
  </si>
  <si>
    <t>Levantamiento cámaras</t>
  </si>
  <si>
    <t>Detalle</t>
  </si>
  <si>
    <t>Comentarios</t>
  </si>
  <si>
    <t>Ubicaciones cámaras</t>
  </si>
  <si>
    <t>Levantamiento pantallas</t>
  </si>
  <si>
    <t>En esta hoja se detalla la ubicación y el número de pantallas en línea de torniquetes que se cotizará opcionalmente en el proyecto.</t>
  </si>
  <si>
    <t>Introducción</t>
  </si>
  <si>
    <t>CÁMARAS A SUMINISTRAR POR EL CONTRATISTA</t>
  </si>
  <si>
    <t>CAMARAS ACTUALES EN SISTEMA INDIGOVISION</t>
  </si>
  <si>
    <t>CÁMARAS ACTUALES EN SISTEMA VENUS</t>
  </si>
  <si>
    <t>CÁMARAS ACTUALES FUERA DE SISTEMAS</t>
  </si>
  <si>
    <t xml:space="preserve">IP FIJAS AGREGADAS </t>
  </si>
  <si>
    <t>IP FIJAS X REEMPLAZO</t>
  </si>
  <si>
    <t>IP PTZ X REEMPLAZO</t>
  </si>
  <si>
    <t>UBICACIONES DE CÁMARAS FIJAS A SUMINISTRAR</t>
  </si>
  <si>
    <t>En esta hoja se detalla la siguiente información: 
* Cantidad de cámaras a suministrar por el contratista.
* Cantidad de cámaras actuales en el sistema INDIGOVISION y en el sistema VENUS.
* Ubicación de las cámaras fijas que suministra el contratista que se agregan en el sistema (separados en las siguientes zonas: mesaninas y accesos, andenes y línea de torniquetes.</t>
  </si>
  <si>
    <t>En esta hoja se detalla con palabras la ubicación de cada cámara que se reemplaza y de las cámaras que se agregan en mesanina y accesos. De las cámaras que se agregan en andenes no se detalla su ubicación (ver comentarios para hoja "Levantamiento cámaras").</t>
  </si>
  <si>
    <t>El Contratista deberá proveer exactamente la cantidad de cámaras declaradas en la hoja "Levantamiento cámaras", en las columnas F, G y H, por cada estación.</t>
  </si>
  <si>
    <t>Con respecto a las cámaras en andenes; en las estaciones donde se declara que se requieren 6 cámaras en total; la ubicación de estas cámaras es la siguiente: 3 cámaras por andén (3 en andén vía 1 y 3 en andén vía 2), de acuerdo a la configuración actual de esas cámaras en Línea 1 (una en cada extremo del andén y una al centro del andén).</t>
  </si>
  <si>
    <t>En esta hoja se explica el alcance de este archivo.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</si>
</sst>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5" x14ac:knownFonts="1">
    <font>
      <sz val="11"/>
      <color theme="1"/>
      <name val="Calibri"/>
      <family val="2"/>
      <scheme val="minor"/>
    </font>
    <font>
      <b/>
      <sz val="11"/>
      <color theme="1"/>
      <name val="Calibri"/>
      <family val="2"/>
      <scheme val="minor"/>
    </font>
    <font>
      <sz val="11"/>
      <color rgb="FF000000"/>
      <name val="Corbel"/>
      <family val="2"/>
    </font>
    <font>
      <sz val="11"/>
      <color theme="1"/>
      <name val="Corbel"/>
      <family val="2"/>
    </font>
    <font>
      <b/>
      <sz val="11"/>
      <color rgb="FF000000"/>
      <name val="Corbel"/>
      <family val="2"/>
    </font>
    <font>
      <sz val="9"/>
      <color indexed="81"/>
      <name val="Tahoma"/>
      <family val="2"/>
    </font>
    <font>
      <b/>
      <sz val="9"/>
      <color indexed="81"/>
      <name val="Tahoma"/>
      <family val="2"/>
    </font>
    <font>
      <sz val="11"/>
      <color theme="1"/>
      <name val="Calibri"/>
      <family val="2"/>
      <scheme val="minor"/>
    </font>
    <font>
      <sz val="11"/>
      <color rgb="FFFF0000"/>
      <name val="Calibri"/>
      <family val="2"/>
      <scheme val="minor"/>
    </font>
    <font>
      <sz val="9"/>
      <color indexed="81"/>
      <name val="Tahoma"/>
      <charset val="1"/>
    </font>
    <font>
      <b/>
      <sz val="9"/>
      <color indexed="81"/>
      <name val="Tahoma"/>
      <charset val="1"/>
    </font>
    <font>
      <sz val="11"/>
      <name val="Calibri"/>
      <family val="2"/>
      <scheme val="minor"/>
    </font>
    <font>
      <b/>
      <i/>
      <u/>
      <sz val="18"/>
      <color theme="1"/>
      <name val="Calibri"/>
      <family val="2"/>
      <scheme val="minor"/>
    </font>
    <font>
      <sz val="11"/>
      <name val="Corbel"/>
      <family val="2"/>
    </font>
    <font>
      <b/>
      <sz val="11"/>
      <name val="Corbel"/>
      <family val="2"/>
    </font>
  </fonts>
  <fills count="17">
    <fill>
      <patternFill patternType="none"/>
    </fill>
    <fill>
      <patternFill patternType="gray125"/>
    </fill>
    <fill>
      <patternFill patternType="solid">
        <fgColor rgb="FFBFBFBF"/>
        <bgColor indexed="64"/>
      </patternFill>
    </fill>
    <fill>
      <patternFill patternType="solid">
        <fgColor theme="5"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FFFF66"/>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FFFF99"/>
        <bgColor indexed="64"/>
      </patternFill>
    </fill>
    <fill>
      <patternFill patternType="solid">
        <fgColor theme="7" tint="0.59999389629810485"/>
        <bgColor indexed="64"/>
      </patternFill>
    </fill>
  </fills>
  <borders count="6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medium">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diagonal/>
    </border>
  </borders>
  <cellStyleXfs count="2">
    <xf numFmtId="0" fontId="0" fillId="0" borderId="0"/>
    <xf numFmtId="43" fontId="7" fillId="0" borderId="0" applyFont="0" applyFill="0" applyBorder="0" applyAlignment="0" applyProtection="0"/>
  </cellStyleXfs>
  <cellXfs count="305">
    <xf numFmtId="0" fontId="0" fillId="0" borderId="0" xfId="0"/>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4" xfId="0" applyFont="1" applyFill="1" applyBorder="1" applyAlignment="1">
      <alignment horizontal="center" vertical="center"/>
    </xf>
    <xf numFmtId="0" fontId="2" fillId="7" borderId="3" xfId="0" applyFont="1" applyFill="1" applyBorder="1" applyAlignment="1">
      <alignment horizontal="center" vertical="center"/>
    </xf>
    <xf numFmtId="0" fontId="2" fillId="7" borderId="4" xfId="0" applyFont="1" applyFill="1" applyBorder="1" applyAlignment="1">
      <alignment horizontal="center" vertical="center"/>
    </xf>
    <xf numFmtId="0" fontId="2" fillId="7" borderId="5" xfId="0" applyFont="1" applyFill="1" applyBorder="1" applyAlignment="1">
      <alignment horizontal="center" vertical="center"/>
    </xf>
    <xf numFmtId="0" fontId="2" fillId="7" borderId="6" xfId="0" applyFont="1" applyFill="1" applyBorder="1" applyAlignment="1">
      <alignment horizontal="center" vertical="center"/>
    </xf>
    <xf numFmtId="0" fontId="2" fillId="7" borderId="1" xfId="0" applyFont="1" applyFill="1" applyBorder="1" applyAlignment="1">
      <alignment horizontal="center" vertical="center"/>
    </xf>
    <xf numFmtId="0" fontId="2" fillId="7" borderId="2"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0" borderId="0" xfId="0" applyFont="1"/>
    <xf numFmtId="0" fontId="4" fillId="4" borderId="3" xfId="0" applyFont="1" applyFill="1" applyBorder="1" applyAlignment="1">
      <alignment horizontal="center" vertical="center"/>
    </xf>
    <xf numFmtId="0" fontId="4" fillId="6" borderId="3" xfId="0" applyFont="1" applyFill="1" applyBorder="1" applyAlignment="1">
      <alignment horizontal="center" vertical="center"/>
    </xf>
    <xf numFmtId="0" fontId="4" fillId="7"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4" fillId="3" borderId="1" xfId="0" applyFont="1" applyFill="1" applyBorder="1" applyAlignment="1">
      <alignment horizontal="center" vertical="center"/>
    </xf>
    <xf numFmtId="0" fontId="1" fillId="0" borderId="1" xfId="0" applyFont="1" applyBorder="1"/>
    <xf numFmtId="0" fontId="2" fillId="3" borderId="13" xfId="0" applyFont="1" applyFill="1" applyBorder="1" applyAlignment="1">
      <alignment horizontal="center" vertical="center"/>
    </xf>
    <xf numFmtId="0" fontId="1" fillId="8" borderId="0" xfId="0" applyFont="1" applyFill="1"/>
    <xf numFmtId="0" fontId="2" fillId="4" borderId="12" xfId="0" applyFont="1" applyFill="1" applyBorder="1" applyAlignment="1">
      <alignment vertical="center"/>
    </xf>
    <xf numFmtId="0" fontId="2" fillId="5" borderId="12" xfId="0" applyFont="1" applyFill="1" applyBorder="1" applyAlignment="1">
      <alignment vertical="center"/>
    </xf>
    <xf numFmtId="0" fontId="2" fillId="6" borderId="12" xfId="0" applyFont="1" applyFill="1" applyBorder="1" applyAlignment="1">
      <alignment vertical="center"/>
    </xf>
    <xf numFmtId="0" fontId="4" fillId="5" borderId="3" xfId="0" applyFont="1" applyFill="1" applyBorder="1" applyAlignment="1">
      <alignment horizontal="center" vertical="center"/>
    </xf>
    <xf numFmtId="0" fontId="1" fillId="0" borderId="2" xfId="0" applyFont="1" applyBorder="1"/>
    <xf numFmtId="0" fontId="2" fillId="2" borderId="11" xfId="0" applyFont="1" applyFill="1" applyBorder="1" applyAlignment="1">
      <alignment vertical="center" wrapText="1"/>
    </xf>
    <xf numFmtId="0" fontId="1" fillId="0" borderId="14" xfId="0" applyFont="1" applyBorder="1"/>
    <xf numFmtId="0" fontId="1" fillId="0" borderId="15" xfId="0" applyFont="1" applyBorder="1"/>
    <xf numFmtId="0" fontId="2" fillId="7" borderId="12" xfId="0" applyFont="1" applyFill="1" applyBorder="1" applyAlignment="1">
      <alignment vertical="center"/>
    </xf>
    <xf numFmtId="0" fontId="2" fillId="7" borderId="0" xfId="0" applyFont="1" applyFill="1" applyBorder="1" applyAlignment="1">
      <alignment vertical="center"/>
    </xf>
    <xf numFmtId="0" fontId="2" fillId="7" borderId="7" xfId="0" applyFont="1" applyFill="1" applyBorder="1" applyAlignment="1">
      <alignment vertical="center"/>
    </xf>
    <xf numFmtId="0" fontId="2" fillId="7" borderId="8" xfId="0" applyFont="1" applyFill="1" applyBorder="1" applyAlignment="1">
      <alignment vertical="center"/>
    </xf>
    <xf numFmtId="0" fontId="2" fillId="3" borderId="21" xfId="0" applyFont="1" applyFill="1" applyBorder="1" applyAlignment="1">
      <alignment vertical="center"/>
    </xf>
    <xf numFmtId="0" fontId="2" fillId="3" borderId="16" xfId="0" applyFont="1" applyFill="1" applyBorder="1" applyAlignment="1">
      <alignment vertical="center"/>
    </xf>
    <xf numFmtId="0" fontId="3" fillId="3" borderId="16" xfId="0" applyFont="1" applyFill="1" applyBorder="1" applyAlignment="1">
      <alignment vertical="center"/>
    </xf>
    <xf numFmtId="0" fontId="2" fillId="3" borderId="22" xfId="0" applyFont="1" applyFill="1" applyBorder="1" applyAlignment="1">
      <alignment vertical="center"/>
    </xf>
    <xf numFmtId="0" fontId="2" fillId="2" borderId="7" xfId="0" applyFont="1" applyFill="1" applyBorder="1" applyAlignment="1">
      <alignment vertical="center" wrapText="1"/>
    </xf>
    <xf numFmtId="0" fontId="2" fillId="2" borderId="1" xfId="0" applyFont="1" applyFill="1" applyBorder="1" applyAlignment="1">
      <alignment vertical="center" wrapText="1"/>
    </xf>
    <xf numFmtId="0" fontId="3" fillId="10" borderId="9" xfId="0" applyFont="1" applyFill="1" applyBorder="1" applyAlignment="1">
      <alignment horizontal="center" vertical="center"/>
    </xf>
    <xf numFmtId="0" fontId="3" fillId="10" borderId="16" xfId="0" applyFont="1" applyFill="1" applyBorder="1" applyAlignment="1">
      <alignment vertical="center"/>
    </xf>
    <xf numFmtId="0" fontId="2" fillId="10" borderId="9" xfId="0" applyFont="1" applyFill="1" applyBorder="1" applyAlignment="1">
      <alignment horizontal="center" vertical="center"/>
    </xf>
    <xf numFmtId="0" fontId="2" fillId="10" borderId="16" xfId="0" applyFont="1" applyFill="1" applyBorder="1" applyAlignment="1">
      <alignment vertical="center"/>
    </xf>
    <xf numFmtId="0" fontId="2" fillId="11" borderId="3" xfId="0" applyFont="1" applyFill="1" applyBorder="1" applyAlignment="1">
      <alignment horizontal="center" vertical="center"/>
    </xf>
    <xf numFmtId="0" fontId="2" fillId="11" borderId="4" xfId="0" applyFont="1" applyFill="1" applyBorder="1" applyAlignment="1">
      <alignment horizontal="center" vertical="center"/>
    </xf>
    <xf numFmtId="0" fontId="2" fillId="11" borderId="12" xfId="0" applyFont="1" applyFill="1" applyBorder="1" applyAlignment="1">
      <alignment vertical="center"/>
    </xf>
    <xf numFmtId="0" fontId="2" fillId="12" borderId="3" xfId="0" applyFont="1" applyFill="1" applyBorder="1" applyAlignment="1">
      <alignment horizontal="center" vertical="center"/>
    </xf>
    <xf numFmtId="0" fontId="2" fillId="12" borderId="4" xfId="0" applyFont="1" applyFill="1" applyBorder="1" applyAlignment="1">
      <alignment horizontal="center" vertical="center"/>
    </xf>
    <xf numFmtId="0" fontId="2" fillId="12" borderId="12" xfId="0" applyFont="1" applyFill="1" applyBorder="1" applyAlignment="1">
      <alignment vertical="center"/>
    </xf>
    <xf numFmtId="0" fontId="2" fillId="13" borderId="3" xfId="0" applyFont="1" applyFill="1" applyBorder="1" applyAlignment="1">
      <alignment horizontal="center" vertical="center"/>
    </xf>
    <xf numFmtId="0" fontId="2" fillId="13" borderId="4" xfId="0" applyFont="1" applyFill="1" applyBorder="1" applyAlignment="1">
      <alignment horizontal="center" vertical="center"/>
    </xf>
    <xf numFmtId="0" fontId="2" fillId="13" borderId="12" xfId="0" applyFont="1" applyFill="1" applyBorder="1" applyAlignment="1">
      <alignment vertical="center"/>
    </xf>
    <xf numFmtId="0" fontId="2" fillId="2" borderId="8" xfId="0" applyFont="1" applyFill="1" applyBorder="1" applyAlignment="1">
      <alignment vertical="center" wrapText="1"/>
    </xf>
    <xf numFmtId="0" fontId="2" fillId="2" borderId="2" xfId="0" applyFont="1" applyFill="1" applyBorder="1" applyAlignment="1">
      <alignment horizontal="center" vertical="center" wrapText="1"/>
    </xf>
    <xf numFmtId="0" fontId="2" fillId="14" borderId="3" xfId="0" applyFont="1" applyFill="1" applyBorder="1" applyAlignment="1">
      <alignment horizontal="center" vertical="center"/>
    </xf>
    <xf numFmtId="0" fontId="2" fillId="14" borderId="4" xfId="0" applyFont="1" applyFill="1" applyBorder="1" applyAlignment="1">
      <alignment horizontal="center" vertical="center"/>
    </xf>
    <xf numFmtId="0" fontId="2" fillId="14" borderId="12" xfId="0" applyFont="1" applyFill="1" applyBorder="1" applyAlignment="1">
      <alignment vertical="center"/>
    </xf>
    <xf numFmtId="0" fontId="0" fillId="0" borderId="0" xfId="0" applyFont="1"/>
    <xf numFmtId="0" fontId="0" fillId="0" borderId="0" xfId="0" applyFont="1" applyAlignment="1">
      <alignment wrapText="1"/>
    </xf>
    <xf numFmtId="0" fontId="0" fillId="0" borderId="17" xfId="0" applyFont="1" applyBorder="1"/>
    <xf numFmtId="0" fontId="0" fillId="0" borderId="38" xfId="0" applyFont="1" applyBorder="1"/>
    <xf numFmtId="0" fontId="0" fillId="0" borderId="18" xfId="0" applyFont="1" applyBorder="1"/>
    <xf numFmtId="0" fontId="0" fillId="0" borderId="23" xfId="0" applyFont="1" applyBorder="1"/>
    <xf numFmtId="0" fontId="0" fillId="0" borderId="24" xfId="0" applyFont="1" applyBorder="1"/>
    <xf numFmtId="0" fontId="0" fillId="0" borderId="47" xfId="0" applyFont="1" applyBorder="1"/>
    <xf numFmtId="0" fontId="0" fillId="0" borderId="34" xfId="0" applyFont="1" applyBorder="1"/>
    <xf numFmtId="0" fontId="0" fillId="0" borderId="37" xfId="0" applyFont="1" applyBorder="1"/>
    <xf numFmtId="0" fontId="0" fillId="0" borderId="25" xfId="0" applyFont="1" applyBorder="1"/>
    <xf numFmtId="0" fontId="0" fillId="0" borderId="16" xfId="0" applyFont="1" applyBorder="1"/>
    <xf numFmtId="0" fontId="0" fillId="0" borderId="26" xfId="0" applyFont="1" applyBorder="1"/>
    <xf numFmtId="0" fontId="0" fillId="0" borderId="35" xfId="0" applyFont="1" applyBorder="1"/>
    <xf numFmtId="0" fontId="0" fillId="0" borderId="32" xfId="0" applyFont="1" applyBorder="1"/>
    <xf numFmtId="0" fontId="0" fillId="0" borderId="9" xfId="0" applyFont="1" applyBorder="1"/>
    <xf numFmtId="0" fontId="0" fillId="0" borderId="48" xfId="0" applyFont="1" applyBorder="1"/>
    <xf numFmtId="0" fontId="0" fillId="10" borderId="0" xfId="0" applyFont="1" applyFill="1"/>
    <xf numFmtId="0" fontId="0" fillId="10" borderId="25" xfId="0" applyFont="1" applyFill="1" applyBorder="1"/>
    <xf numFmtId="0" fontId="0" fillId="10" borderId="16" xfId="0" applyFont="1" applyFill="1" applyBorder="1"/>
    <xf numFmtId="0" fontId="0" fillId="10" borderId="26" xfId="0" applyFont="1" applyFill="1" applyBorder="1"/>
    <xf numFmtId="0" fontId="0" fillId="10" borderId="35" xfId="0" applyFont="1" applyFill="1" applyBorder="1"/>
    <xf numFmtId="0" fontId="0" fillId="10" borderId="32" xfId="0" applyFont="1" applyFill="1" applyBorder="1"/>
    <xf numFmtId="0" fontId="0" fillId="10" borderId="9" xfId="0" applyFont="1" applyFill="1" applyBorder="1"/>
    <xf numFmtId="0" fontId="0" fillId="10" borderId="48" xfId="0" applyFont="1" applyFill="1" applyBorder="1"/>
    <xf numFmtId="0" fontId="0" fillId="10" borderId="34" xfId="0" applyFont="1" applyFill="1" applyBorder="1"/>
    <xf numFmtId="0" fontId="0" fillId="0" borderId="27" xfId="0" applyFont="1" applyBorder="1"/>
    <xf numFmtId="0" fontId="0" fillId="0" borderId="22" xfId="0" applyFont="1" applyBorder="1"/>
    <xf numFmtId="0" fontId="0" fillId="0" borderId="28" xfId="0" applyFont="1" applyBorder="1"/>
    <xf numFmtId="0" fontId="0" fillId="0" borderId="36" xfId="0" applyFont="1" applyBorder="1"/>
    <xf numFmtId="0" fontId="0" fillId="0" borderId="33" xfId="0" applyFont="1" applyBorder="1"/>
    <xf numFmtId="0" fontId="0" fillId="0" borderId="10" xfId="0" applyFont="1" applyBorder="1"/>
    <xf numFmtId="0" fontId="0" fillId="0" borderId="49" xfId="0" applyFont="1" applyBorder="1"/>
    <xf numFmtId="0" fontId="0" fillId="0" borderId="29" xfId="0" applyFont="1" applyBorder="1"/>
    <xf numFmtId="0" fontId="0" fillId="0" borderId="42" xfId="0" applyFont="1" applyBorder="1"/>
    <xf numFmtId="0" fontId="0" fillId="0" borderId="30" xfId="0" applyFont="1" applyBorder="1"/>
    <xf numFmtId="0" fontId="0" fillId="0" borderId="13" xfId="0" applyFont="1" applyBorder="1"/>
    <xf numFmtId="0" fontId="0" fillId="0" borderId="46" xfId="0" applyFont="1" applyBorder="1"/>
    <xf numFmtId="0" fontId="0" fillId="11" borderId="0" xfId="0" applyFont="1" applyFill="1"/>
    <xf numFmtId="0" fontId="0" fillId="11" borderId="16" xfId="0" applyFont="1" applyFill="1" applyBorder="1"/>
    <xf numFmtId="0" fontId="0" fillId="9" borderId="25" xfId="0" applyFont="1" applyFill="1" applyBorder="1"/>
    <xf numFmtId="0" fontId="0" fillId="9" borderId="9" xfId="0" applyFont="1" applyFill="1" applyBorder="1"/>
    <xf numFmtId="0" fontId="0" fillId="14" borderId="0" xfId="0" applyFont="1" applyFill="1"/>
    <xf numFmtId="0" fontId="0" fillId="14" borderId="25" xfId="0" applyFont="1" applyFill="1" applyBorder="1"/>
    <xf numFmtId="0" fontId="0" fillId="14" borderId="16" xfId="0" applyFont="1" applyFill="1" applyBorder="1"/>
    <xf numFmtId="0" fontId="0" fillId="14" borderId="26" xfId="0" applyFont="1" applyFill="1" applyBorder="1"/>
    <xf numFmtId="0" fontId="0" fillId="14" borderId="35" xfId="0" applyFont="1" applyFill="1" applyBorder="1"/>
    <xf numFmtId="0" fontId="0" fillId="14" borderId="32" xfId="0" applyFont="1" applyFill="1" applyBorder="1"/>
    <xf numFmtId="0" fontId="0" fillId="14" borderId="9" xfId="0" applyFont="1" applyFill="1" applyBorder="1"/>
    <xf numFmtId="0" fontId="0" fillId="14" borderId="48" xfId="0" applyFont="1" applyFill="1" applyBorder="1"/>
    <xf numFmtId="0" fontId="0" fillId="12" borderId="0" xfId="0" applyFont="1" applyFill="1"/>
    <xf numFmtId="0" fontId="0" fillId="12" borderId="25" xfId="0" applyFont="1" applyFill="1" applyBorder="1"/>
    <xf numFmtId="0" fontId="0" fillId="12" borderId="16" xfId="0" applyFont="1" applyFill="1" applyBorder="1"/>
    <xf numFmtId="0" fontId="0" fillId="12" borderId="26" xfId="0" applyFont="1" applyFill="1" applyBorder="1"/>
    <xf numFmtId="0" fontId="0" fillId="12" borderId="35" xfId="0" applyFont="1" applyFill="1" applyBorder="1"/>
    <xf numFmtId="0" fontId="0" fillId="12" borderId="32" xfId="0" applyFont="1" applyFill="1" applyBorder="1"/>
    <xf numFmtId="0" fontId="0" fillId="12" borderId="9" xfId="0" applyFont="1" applyFill="1" applyBorder="1"/>
    <xf numFmtId="0" fontId="0" fillId="12" borderId="48" xfId="0" applyFont="1" applyFill="1" applyBorder="1"/>
    <xf numFmtId="0" fontId="0" fillId="12" borderId="33" xfId="0" applyFont="1" applyFill="1" applyBorder="1"/>
    <xf numFmtId="0" fontId="0" fillId="0" borderId="25" xfId="0" applyFont="1" applyFill="1" applyBorder="1"/>
    <xf numFmtId="0" fontId="0" fillId="0" borderId="9" xfId="0" applyFont="1" applyFill="1" applyBorder="1"/>
    <xf numFmtId="0" fontId="0" fillId="8" borderId="0" xfId="0" applyFont="1" applyFill="1"/>
    <xf numFmtId="0" fontId="0" fillId="0" borderId="19" xfId="0" applyFont="1" applyBorder="1"/>
    <xf numFmtId="0" fontId="0" fillId="0" borderId="40" xfId="0" applyFont="1" applyBorder="1"/>
    <xf numFmtId="0" fontId="0" fillId="0" borderId="31" xfId="0" applyFont="1" applyBorder="1"/>
    <xf numFmtId="0" fontId="0" fillId="0" borderId="20" xfId="0" applyFont="1" applyBorder="1"/>
    <xf numFmtId="0" fontId="0" fillId="0" borderId="0" xfId="0" applyFont="1" applyFill="1" applyBorder="1"/>
    <xf numFmtId="0" fontId="0" fillId="0" borderId="0" xfId="0" applyFont="1" applyFill="1"/>
    <xf numFmtId="43" fontId="7" fillId="0" borderId="0" xfId="1" applyFont="1"/>
    <xf numFmtId="164" fontId="1" fillId="8" borderId="1" xfId="1" applyNumberFormat="1" applyFont="1" applyFill="1" applyBorder="1"/>
    <xf numFmtId="164" fontId="1" fillId="8" borderId="39" xfId="1" applyNumberFormat="1" applyFont="1" applyFill="1" applyBorder="1"/>
    <xf numFmtId="0" fontId="8" fillId="0" borderId="0" xfId="0" applyFont="1"/>
    <xf numFmtId="0" fontId="8" fillId="10" borderId="0" xfId="0" applyFont="1" applyFill="1"/>
    <xf numFmtId="0" fontId="2" fillId="2" borderId="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0" fillId="0" borderId="38" xfId="0" applyFont="1" applyBorder="1" applyAlignment="1">
      <alignment wrapText="1"/>
    </xf>
    <xf numFmtId="0" fontId="0" fillId="0" borderId="16" xfId="0" applyFont="1" applyBorder="1" applyAlignment="1">
      <alignment wrapText="1"/>
    </xf>
    <xf numFmtId="0" fontId="0" fillId="0" borderId="22" xfId="0" applyFont="1" applyBorder="1" applyAlignment="1">
      <alignment wrapText="1"/>
    </xf>
    <xf numFmtId="0" fontId="0" fillId="0" borderId="16" xfId="0" applyBorder="1" applyAlignment="1">
      <alignment wrapText="1"/>
    </xf>
    <xf numFmtId="0" fontId="0" fillId="12" borderId="16" xfId="0" applyFill="1" applyBorder="1" applyAlignment="1">
      <alignment wrapText="1"/>
    </xf>
    <xf numFmtId="0" fontId="0" fillId="11" borderId="16" xfId="0" applyFill="1" applyBorder="1" applyAlignment="1">
      <alignment wrapText="1"/>
    </xf>
    <xf numFmtId="0" fontId="0" fillId="0" borderId="42" xfId="0" applyBorder="1" applyAlignment="1">
      <alignment wrapText="1"/>
    </xf>
    <xf numFmtId="0" fontId="2" fillId="2" borderId="45" xfId="0" applyFont="1" applyFill="1" applyBorder="1" applyAlignment="1">
      <alignment vertical="center" wrapText="1"/>
    </xf>
    <xf numFmtId="0" fontId="0" fillId="0" borderId="50" xfId="0" applyFont="1" applyBorder="1"/>
    <xf numFmtId="0" fontId="0" fillId="0" borderId="41" xfId="0" applyFont="1" applyBorder="1"/>
    <xf numFmtId="0" fontId="0" fillId="10" borderId="41" xfId="0" applyFont="1" applyFill="1" applyBorder="1"/>
    <xf numFmtId="0" fontId="0" fillId="0" borderId="43" xfId="0" applyFont="1" applyBorder="1"/>
    <xf numFmtId="0" fontId="0" fillId="0" borderId="44" xfId="0" applyFont="1" applyBorder="1"/>
    <xf numFmtId="0" fontId="0" fillId="14" borderId="41" xfId="0" applyFont="1" applyFill="1" applyBorder="1"/>
    <xf numFmtId="0" fontId="0" fillId="12" borderId="41" xfId="0" applyFont="1" applyFill="1" applyBorder="1"/>
    <xf numFmtId="0" fontId="0" fillId="15" borderId="0" xfId="0" applyFont="1" applyFill="1"/>
    <xf numFmtId="0" fontId="0" fillId="15" borderId="25" xfId="0" applyFont="1" applyFill="1" applyBorder="1"/>
    <xf numFmtId="0" fontId="0" fillId="15" borderId="26" xfId="0" applyFont="1" applyFill="1" applyBorder="1"/>
    <xf numFmtId="0" fontId="0" fillId="15" borderId="35" xfId="0" applyFont="1" applyFill="1" applyBorder="1"/>
    <xf numFmtId="0" fontId="0" fillId="15" borderId="32" xfId="0" applyFont="1" applyFill="1" applyBorder="1"/>
    <xf numFmtId="0" fontId="0" fillId="15" borderId="9" xfId="0" applyFont="1" applyFill="1" applyBorder="1"/>
    <xf numFmtId="0" fontId="0" fillId="15" borderId="41" xfId="0" applyFont="1" applyFill="1" applyBorder="1"/>
    <xf numFmtId="0" fontId="0" fillId="15" borderId="48" xfId="0" applyFont="1" applyFill="1" applyBorder="1"/>
    <xf numFmtId="0" fontId="0" fillId="15" borderId="34" xfId="0" applyFont="1" applyFill="1" applyBorder="1"/>
    <xf numFmtId="0" fontId="0" fillId="14" borderId="16" xfId="0" applyFont="1" applyFill="1" applyBorder="1" applyAlignment="1">
      <alignment wrapText="1"/>
    </xf>
    <xf numFmtId="0" fontId="0" fillId="10" borderId="16" xfId="0" applyFont="1" applyFill="1" applyBorder="1" applyAlignment="1">
      <alignment wrapText="1"/>
    </xf>
    <xf numFmtId="0" fontId="0" fillId="0" borderId="42" xfId="0" applyFont="1" applyFill="1" applyBorder="1" applyAlignment="1">
      <alignment wrapText="1"/>
    </xf>
    <xf numFmtId="0" fontId="0" fillId="0" borderId="22" xfId="0" applyFont="1" applyFill="1" applyBorder="1" applyAlignment="1">
      <alignment wrapText="1"/>
    </xf>
    <xf numFmtId="0" fontId="0" fillId="0" borderId="43" xfId="0" applyFont="1" applyFill="1" applyBorder="1"/>
    <xf numFmtId="0" fontId="2" fillId="2" borderId="11" xfId="0" applyFont="1" applyFill="1" applyBorder="1" applyAlignment="1">
      <alignment horizontal="center" vertical="center" wrapText="1"/>
    </xf>
    <xf numFmtId="0" fontId="0" fillId="0" borderId="42" xfId="0" applyFont="1" applyBorder="1" applyAlignment="1">
      <alignment wrapText="1"/>
    </xf>
    <xf numFmtId="0" fontId="0" fillId="14" borderId="16" xfId="0" applyFill="1" applyBorder="1" applyAlignment="1">
      <alignment wrapText="1"/>
    </xf>
    <xf numFmtId="0" fontId="0" fillId="0" borderId="42" xfId="0" applyFill="1" applyBorder="1" applyAlignment="1">
      <alignment wrapText="1"/>
    </xf>
    <xf numFmtId="0" fontId="0" fillId="0" borderId="9" xfId="0" applyFont="1" applyFill="1" applyBorder="1" applyAlignment="1">
      <alignment wrapText="1"/>
    </xf>
    <xf numFmtId="0" fontId="0" fillId="0" borderId="9" xfId="0" applyBorder="1" applyAlignment="1">
      <alignment wrapText="1"/>
    </xf>
    <xf numFmtId="0" fontId="0" fillId="0" borderId="22" xfId="0" applyFill="1" applyBorder="1" applyAlignment="1">
      <alignment wrapText="1"/>
    </xf>
    <xf numFmtId="0" fontId="0" fillId="0" borderId="0" xfId="0" applyFont="1" applyAlignment="1">
      <alignment horizontal="center"/>
    </xf>
    <xf numFmtId="164" fontId="0" fillId="0" borderId="0" xfId="0" applyNumberFormat="1" applyFont="1" applyAlignment="1">
      <alignment horizontal="center"/>
    </xf>
    <xf numFmtId="0" fontId="2" fillId="2" borderId="2" xfId="0" applyFont="1" applyFill="1" applyBorder="1" applyAlignment="1">
      <alignment horizontal="center" vertical="center" wrapText="1"/>
    </xf>
    <xf numFmtId="0" fontId="0" fillId="16" borderId="9" xfId="0" applyFill="1" applyBorder="1"/>
    <xf numFmtId="0" fontId="0" fillId="16" borderId="32" xfId="0" applyFont="1" applyFill="1" applyBorder="1"/>
    <xf numFmtId="0" fontId="0" fillId="16" borderId="33" xfId="0" applyFont="1" applyFill="1" applyBorder="1"/>
    <xf numFmtId="0" fontId="0" fillId="16" borderId="34" xfId="0" applyFont="1" applyFill="1" applyBorder="1"/>
    <xf numFmtId="0" fontId="2" fillId="3" borderId="29" xfId="0" applyFont="1" applyFill="1" applyBorder="1" applyAlignment="1">
      <alignment horizontal="center" vertical="center"/>
    </xf>
    <xf numFmtId="0" fontId="2" fillId="3" borderId="25" xfId="0" applyFont="1" applyFill="1" applyBorder="1" applyAlignment="1">
      <alignment horizontal="center" vertical="center"/>
    </xf>
    <xf numFmtId="0" fontId="2" fillId="10" borderId="25" xfId="0" applyFont="1" applyFill="1" applyBorder="1" applyAlignment="1">
      <alignment horizontal="center" vertical="center"/>
    </xf>
    <xf numFmtId="0" fontId="3" fillId="10" borderId="25" xfId="0" applyFont="1" applyFill="1" applyBorder="1" applyAlignment="1">
      <alignment horizontal="center" vertical="center"/>
    </xf>
    <xf numFmtId="0" fontId="2" fillId="3" borderId="27" xfId="0" applyFont="1" applyFill="1" applyBorder="1" applyAlignment="1">
      <alignment horizontal="center" vertical="center"/>
    </xf>
    <xf numFmtId="0" fontId="1" fillId="0" borderId="3" xfId="0" applyFont="1" applyBorder="1"/>
    <xf numFmtId="0" fontId="0" fillId="0" borderId="52" xfId="0" applyFont="1" applyBorder="1"/>
    <xf numFmtId="0" fontId="0" fillId="0" borderId="53" xfId="0" applyFont="1" applyBorder="1"/>
    <xf numFmtId="0" fontId="0" fillId="0" borderId="54" xfId="0" applyFont="1" applyBorder="1"/>
    <xf numFmtId="0" fontId="1" fillId="0" borderId="5" xfId="0" applyFont="1" applyBorder="1"/>
    <xf numFmtId="0" fontId="0" fillId="15" borderId="53" xfId="0" applyFont="1" applyFill="1" applyBorder="1"/>
    <xf numFmtId="0" fontId="4" fillId="3" borderId="11"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25" xfId="0" applyFont="1" applyFill="1" applyBorder="1" applyAlignment="1">
      <alignment horizontal="center" vertical="center"/>
    </xf>
    <xf numFmtId="0" fontId="2" fillId="15" borderId="25" xfId="0" applyFont="1" applyFill="1" applyBorder="1" applyAlignment="1">
      <alignment horizontal="center" vertical="center"/>
    </xf>
    <xf numFmtId="0" fontId="2" fillId="4" borderId="19" xfId="0" applyFont="1" applyFill="1" applyBorder="1" applyAlignment="1">
      <alignment horizontal="center" vertical="center"/>
    </xf>
    <xf numFmtId="0" fontId="4" fillId="4" borderId="5" xfId="0" applyFont="1" applyFill="1" applyBorder="1" applyAlignment="1">
      <alignment horizontal="center" vertical="center"/>
    </xf>
    <xf numFmtId="0" fontId="1" fillId="0" borderId="57" xfId="0" applyFont="1" applyBorder="1"/>
    <xf numFmtId="0" fontId="2" fillId="5" borderId="17" xfId="0" applyFont="1" applyFill="1" applyBorder="1" applyAlignment="1">
      <alignment horizontal="center" vertical="center"/>
    </xf>
    <xf numFmtId="0" fontId="2" fillId="5" borderId="25" xfId="0" applyFont="1" applyFill="1" applyBorder="1" applyAlignment="1">
      <alignment horizontal="center" vertical="center"/>
    </xf>
    <xf numFmtId="0" fontId="2" fillId="14" borderId="25" xfId="0" applyFont="1" applyFill="1" applyBorder="1" applyAlignment="1">
      <alignment horizontal="center" vertical="center"/>
    </xf>
    <xf numFmtId="0" fontId="0" fillId="14" borderId="53" xfId="0" applyFont="1" applyFill="1" applyBorder="1"/>
    <xf numFmtId="0" fontId="1" fillId="0" borderId="58" xfId="0" applyFont="1" applyBorder="1"/>
    <xf numFmtId="0" fontId="2" fillId="6" borderId="25" xfId="0" applyFont="1" applyFill="1" applyBorder="1" applyAlignment="1">
      <alignment horizontal="center" vertical="center"/>
    </xf>
    <xf numFmtId="0" fontId="2" fillId="6" borderId="19" xfId="0" applyFont="1" applyFill="1" applyBorder="1" applyAlignment="1">
      <alignment horizontal="center" vertical="center"/>
    </xf>
    <xf numFmtId="0" fontId="4" fillId="6" borderId="5" xfId="0" applyFont="1" applyFill="1" applyBorder="1" applyAlignment="1">
      <alignment horizontal="center" vertical="center"/>
    </xf>
    <xf numFmtId="0" fontId="2" fillId="7" borderId="9" xfId="0" applyFont="1" applyFill="1" applyBorder="1" applyAlignment="1">
      <alignment horizontal="center" vertical="center"/>
    </xf>
    <xf numFmtId="0" fontId="2" fillId="7" borderId="17" xfId="0" applyFont="1" applyFill="1" applyBorder="1" applyAlignment="1">
      <alignment horizontal="center" vertical="center"/>
    </xf>
    <xf numFmtId="0" fontId="2" fillId="7" borderId="25" xfId="0" applyFont="1" applyFill="1" applyBorder="1" applyAlignment="1">
      <alignment horizontal="center" vertical="center"/>
    </xf>
    <xf numFmtId="0" fontId="2" fillId="12" borderId="25"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31" xfId="0" applyFont="1" applyFill="1" applyBorder="1" applyAlignment="1">
      <alignment horizontal="center" vertical="center"/>
    </xf>
    <xf numFmtId="0" fontId="0" fillId="12" borderId="53" xfId="0" applyFont="1" applyFill="1" applyBorder="1"/>
    <xf numFmtId="0" fontId="2" fillId="7" borderId="26" xfId="0" applyFont="1" applyFill="1" applyBorder="1" applyAlignment="1">
      <alignment vertical="center"/>
    </xf>
    <xf numFmtId="0" fontId="2" fillId="7" borderId="20" xfId="0" applyFont="1" applyFill="1" applyBorder="1" applyAlignment="1">
      <alignment vertical="center"/>
    </xf>
    <xf numFmtId="0" fontId="1" fillId="0" borderId="59" xfId="0" applyFont="1" applyBorder="1"/>
    <xf numFmtId="0" fontId="1" fillId="0" borderId="60" xfId="0" applyFont="1" applyBorder="1"/>
    <xf numFmtId="0" fontId="1" fillId="0" borderId="61" xfId="0" applyFont="1" applyBorder="1"/>
    <xf numFmtId="0" fontId="1" fillId="0" borderId="62" xfId="0" applyFont="1" applyBorder="1"/>
    <xf numFmtId="0" fontId="1" fillId="0" borderId="63" xfId="0" applyFont="1" applyBorder="1"/>
    <xf numFmtId="0" fontId="1" fillId="0" borderId="11" xfId="0" applyFont="1" applyBorder="1"/>
    <xf numFmtId="0" fontId="0" fillId="9" borderId="31" xfId="0" applyFont="1" applyFill="1" applyBorder="1"/>
    <xf numFmtId="0" fontId="1" fillId="0" borderId="64" xfId="0" applyFont="1" applyBorder="1"/>
    <xf numFmtId="0" fontId="1" fillId="0" borderId="51" xfId="0" applyFont="1" applyBorder="1"/>
    <xf numFmtId="0" fontId="0" fillId="9" borderId="24" xfId="0" applyFont="1" applyFill="1" applyBorder="1"/>
    <xf numFmtId="0" fontId="0" fillId="9" borderId="17" xfId="0" applyFont="1" applyFill="1" applyBorder="1"/>
    <xf numFmtId="0" fontId="2" fillId="6" borderId="29" xfId="0" applyFont="1" applyFill="1" applyBorder="1" applyAlignment="1">
      <alignment horizontal="center" vertical="center"/>
    </xf>
    <xf numFmtId="0" fontId="0" fillId="0" borderId="19" xfId="0" applyFont="1" applyFill="1" applyBorder="1"/>
    <xf numFmtId="0" fontId="1" fillId="0" borderId="29" xfId="0" applyFont="1" applyBorder="1"/>
    <xf numFmtId="0" fontId="11" fillId="0" borderId="25" xfId="0" applyFont="1" applyBorder="1"/>
    <xf numFmtId="0" fontId="11" fillId="0" borderId="9" xfId="0" applyFont="1" applyBorder="1"/>
    <xf numFmtId="0" fontId="11" fillId="0" borderId="16" xfId="0" applyFont="1" applyBorder="1"/>
    <xf numFmtId="0" fontId="11" fillId="9" borderId="25" xfId="0" applyFont="1" applyFill="1" applyBorder="1"/>
    <xf numFmtId="0" fontId="11" fillId="9" borderId="9" xfId="0" applyFont="1" applyFill="1" applyBorder="1"/>
    <xf numFmtId="0" fontId="0" fillId="0" borderId="0" xfId="0" applyAlignment="1">
      <alignment horizontal="left" vertical="top" wrapText="1"/>
    </xf>
    <xf numFmtId="0" fontId="0" fillId="0" borderId="0" xfId="0" applyAlignment="1">
      <alignment horizontal="left" vertical="top"/>
    </xf>
    <xf numFmtId="0" fontId="12" fillId="0" borderId="0" xfId="0" applyFont="1"/>
    <xf numFmtId="0" fontId="0" fillId="0" borderId="44" xfId="0" applyFont="1" applyFill="1" applyBorder="1"/>
    <xf numFmtId="0" fontId="1" fillId="0" borderId="65" xfId="0" applyFont="1" applyBorder="1"/>
    <xf numFmtId="0" fontId="0" fillId="0" borderId="5" xfId="0" applyFont="1" applyFill="1" applyBorder="1"/>
    <xf numFmtId="0" fontId="0" fillId="0" borderId="33" xfId="0" applyFont="1" applyFill="1" applyBorder="1"/>
    <xf numFmtId="0" fontId="0" fillId="9" borderId="33" xfId="0" applyFont="1" applyFill="1" applyBorder="1"/>
    <xf numFmtId="0" fontId="0" fillId="9" borderId="5" xfId="0" applyFont="1" applyFill="1" applyBorder="1"/>
    <xf numFmtId="0" fontId="0" fillId="0" borderId="34" xfId="0" applyFont="1" applyFill="1" applyBorder="1"/>
    <xf numFmtId="0" fontId="0" fillId="9" borderId="34" xfId="0" applyFont="1" applyFill="1" applyBorder="1"/>
    <xf numFmtId="0" fontId="0" fillId="0" borderId="5" xfId="0" applyFont="1" applyBorder="1"/>
    <xf numFmtId="0" fontId="13" fillId="3" borderId="9" xfId="0" applyFont="1" applyFill="1" applyBorder="1" applyAlignment="1">
      <alignment horizontal="center" vertical="center"/>
    </xf>
    <xf numFmtId="0" fontId="13" fillId="3" borderId="16" xfId="0" applyFont="1" applyFill="1" applyBorder="1" applyAlignment="1">
      <alignment vertical="center"/>
    </xf>
    <xf numFmtId="0" fontId="13" fillId="10" borderId="9" xfId="0" applyFont="1" applyFill="1" applyBorder="1" applyAlignment="1">
      <alignment horizontal="center" vertical="center"/>
    </xf>
    <xf numFmtId="0" fontId="13" fillId="10" borderId="16" xfId="0" applyFont="1" applyFill="1" applyBorder="1" applyAlignment="1">
      <alignment vertical="center"/>
    </xf>
    <xf numFmtId="0" fontId="13" fillId="3" borderId="10" xfId="0" applyFont="1" applyFill="1" applyBorder="1" applyAlignment="1">
      <alignment horizontal="center" vertical="center"/>
    </xf>
    <xf numFmtId="0" fontId="13" fillId="3" borderId="22" xfId="0" applyFont="1" applyFill="1" applyBorder="1" applyAlignment="1">
      <alignment vertical="center"/>
    </xf>
    <xf numFmtId="0" fontId="13" fillId="4" borderId="24" xfId="0" applyFont="1" applyFill="1" applyBorder="1" applyAlignment="1">
      <alignment horizontal="center" vertical="center"/>
    </xf>
    <xf numFmtId="0" fontId="13" fillId="4" borderId="18" xfId="0" applyFont="1" applyFill="1" applyBorder="1" applyAlignment="1">
      <alignment vertical="center"/>
    </xf>
    <xf numFmtId="0" fontId="13" fillId="4" borderId="9" xfId="0" applyFont="1" applyFill="1" applyBorder="1" applyAlignment="1">
      <alignment horizontal="center" vertical="center"/>
    </xf>
    <xf numFmtId="0" fontId="13" fillId="4" borderId="26" xfId="0" applyFont="1" applyFill="1" applyBorder="1" applyAlignment="1">
      <alignment vertical="center"/>
    </xf>
    <xf numFmtId="0" fontId="13" fillId="15" borderId="9" xfId="0" applyFont="1" applyFill="1" applyBorder="1" applyAlignment="1">
      <alignment horizontal="center" vertical="center"/>
    </xf>
    <xf numFmtId="0" fontId="13" fillId="15" borderId="26" xfId="0" applyFont="1" applyFill="1" applyBorder="1" applyAlignment="1">
      <alignment vertical="center"/>
    </xf>
    <xf numFmtId="0" fontId="13" fillId="4" borderId="31" xfId="0" applyFont="1" applyFill="1" applyBorder="1" applyAlignment="1">
      <alignment horizontal="center" vertical="center"/>
    </xf>
    <xf numFmtId="0" fontId="13" fillId="4" borderId="20" xfId="0" applyFont="1" applyFill="1" applyBorder="1" applyAlignment="1">
      <alignment vertical="center"/>
    </xf>
    <xf numFmtId="0" fontId="13" fillId="5" borderId="24" xfId="0" applyFont="1" applyFill="1" applyBorder="1" applyAlignment="1">
      <alignment horizontal="center" vertical="center"/>
    </xf>
    <xf numFmtId="0" fontId="13" fillId="5" borderId="18" xfId="0" applyFont="1" applyFill="1" applyBorder="1" applyAlignment="1">
      <alignment vertical="center"/>
    </xf>
    <xf numFmtId="0" fontId="13" fillId="5" borderId="9" xfId="0" applyFont="1" applyFill="1" applyBorder="1" applyAlignment="1">
      <alignment horizontal="center" vertical="center"/>
    </xf>
    <xf numFmtId="0" fontId="13" fillId="5" borderId="26" xfId="0" applyFont="1" applyFill="1" applyBorder="1" applyAlignment="1">
      <alignment vertical="center"/>
    </xf>
    <xf numFmtId="0" fontId="13" fillId="14" borderId="9" xfId="0" applyFont="1" applyFill="1" applyBorder="1" applyAlignment="1">
      <alignment horizontal="center" vertical="center"/>
    </xf>
    <xf numFmtId="0" fontId="13" fillId="14" borderId="26" xfId="0" applyFont="1" applyFill="1" applyBorder="1" applyAlignment="1">
      <alignment vertical="center"/>
    </xf>
    <xf numFmtId="0" fontId="13" fillId="6" borderId="13" xfId="0" applyFont="1" applyFill="1" applyBorder="1" applyAlignment="1">
      <alignment horizontal="center" vertical="center"/>
    </xf>
    <xf numFmtId="0" fontId="13" fillId="6" borderId="30" xfId="0" applyFont="1" applyFill="1" applyBorder="1" applyAlignment="1">
      <alignment vertical="center"/>
    </xf>
    <xf numFmtId="0" fontId="13" fillId="6" borderId="9" xfId="0" applyFont="1" applyFill="1" applyBorder="1" applyAlignment="1">
      <alignment horizontal="center" vertical="center"/>
    </xf>
    <xf numFmtId="0" fontId="13" fillId="6" borderId="26" xfId="0" applyFont="1" applyFill="1" applyBorder="1" applyAlignment="1">
      <alignment vertical="center"/>
    </xf>
    <xf numFmtId="0" fontId="13" fillId="6" borderId="31" xfId="0" applyFont="1" applyFill="1" applyBorder="1" applyAlignment="1">
      <alignment horizontal="center" vertical="center"/>
    </xf>
    <xf numFmtId="0" fontId="13" fillId="6" borderId="20" xfId="0" applyFont="1" applyFill="1" applyBorder="1" applyAlignment="1">
      <alignment vertical="center"/>
    </xf>
    <xf numFmtId="0" fontId="13" fillId="7" borderId="24" xfId="0" applyFont="1" applyFill="1" applyBorder="1" applyAlignment="1">
      <alignment horizontal="center" vertical="center"/>
    </xf>
    <xf numFmtId="0" fontId="13" fillId="7" borderId="18" xfId="0" applyFont="1" applyFill="1" applyBorder="1" applyAlignment="1">
      <alignment vertical="center"/>
    </xf>
    <xf numFmtId="0" fontId="13" fillId="7" borderId="9" xfId="0" applyFont="1" applyFill="1" applyBorder="1" applyAlignment="1">
      <alignment horizontal="center" vertical="center"/>
    </xf>
    <xf numFmtId="0" fontId="13" fillId="7" borderId="26" xfId="0" applyFont="1" applyFill="1" applyBorder="1" applyAlignment="1">
      <alignment vertical="center"/>
    </xf>
    <xf numFmtId="0" fontId="13" fillId="12" borderId="9" xfId="0" applyFont="1" applyFill="1" applyBorder="1" applyAlignment="1">
      <alignment horizontal="center" vertical="center"/>
    </xf>
    <xf numFmtId="0" fontId="13" fillId="12" borderId="26" xfId="0" applyFont="1" applyFill="1" applyBorder="1" applyAlignment="1">
      <alignment vertical="center"/>
    </xf>
    <xf numFmtId="0" fontId="2" fillId="2" borderId="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 fillId="8" borderId="8" xfId="0" applyFont="1" applyFill="1" applyBorder="1" applyAlignment="1">
      <alignment horizontal="center" vertical="center"/>
    </xf>
    <xf numFmtId="0" fontId="4" fillId="8" borderId="7" xfId="0" applyFont="1" applyFill="1" applyBorder="1" applyAlignment="1">
      <alignment horizontal="center" vertical="center"/>
    </xf>
    <xf numFmtId="0" fontId="4" fillId="7" borderId="39" xfId="0" applyFont="1" applyFill="1" applyBorder="1" applyAlignment="1">
      <alignment horizontal="center" vertical="center"/>
    </xf>
    <xf numFmtId="0" fontId="4" fillId="7" borderId="12" xfId="0" applyFont="1" applyFill="1" applyBorder="1" applyAlignment="1">
      <alignment horizontal="center" vertical="center"/>
    </xf>
    <xf numFmtId="0" fontId="14" fillId="6" borderId="56" xfId="0" applyFont="1" applyFill="1" applyBorder="1" applyAlignment="1">
      <alignment horizontal="center" vertical="center"/>
    </xf>
    <xf numFmtId="0" fontId="14" fillId="6" borderId="0" xfId="0" applyFont="1" applyFill="1" applyBorder="1" applyAlignment="1">
      <alignment horizontal="center" vertical="center"/>
    </xf>
    <xf numFmtId="0" fontId="14" fillId="4" borderId="56" xfId="0" applyFont="1" applyFill="1" applyBorder="1" applyAlignment="1">
      <alignment horizontal="center" vertical="center"/>
    </xf>
    <xf numFmtId="0" fontId="14" fillId="4" borderId="0" xfId="0" applyFont="1" applyFill="1" applyBorder="1" applyAlignment="1">
      <alignment horizontal="center" vertical="center"/>
    </xf>
    <xf numFmtId="0" fontId="14" fillId="3" borderId="45" xfId="0" applyFont="1" applyFill="1" applyBorder="1" applyAlignment="1">
      <alignment horizontal="center" vertical="center"/>
    </xf>
    <xf numFmtId="0" fontId="14" fillId="3" borderId="55" xfId="0" applyFont="1" applyFill="1" applyBorder="1" applyAlignment="1">
      <alignment horizontal="center" vertical="center"/>
    </xf>
    <xf numFmtId="0" fontId="4" fillId="8" borderId="2"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2"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2"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7" xfId="0" applyFont="1" applyFill="1" applyBorder="1" applyAlignment="1">
      <alignment horizontal="center" vertical="center"/>
    </xf>
    <xf numFmtId="0" fontId="4" fillId="6" borderId="2" xfId="0" applyFont="1" applyFill="1" applyBorder="1" applyAlignment="1">
      <alignment horizontal="center" vertical="center"/>
    </xf>
    <xf numFmtId="0" fontId="4" fillId="7" borderId="8" xfId="0" applyFont="1" applyFill="1" applyBorder="1" applyAlignment="1">
      <alignment horizontal="center" vertical="center"/>
    </xf>
    <xf numFmtId="0" fontId="4" fillId="7" borderId="7" xfId="0" applyFont="1" applyFill="1" applyBorder="1" applyAlignment="1">
      <alignment horizontal="center" vertical="center"/>
    </xf>
    <xf numFmtId="0" fontId="4" fillId="7" borderId="2" xfId="0" applyFont="1" applyFill="1" applyBorder="1" applyAlignment="1">
      <alignment horizontal="center" vertical="center"/>
    </xf>
    <xf numFmtId="0" fontId="0" fillId="0" borderId="0" xfId="0" applyAlignment="1">
      <alignment horizontal="left" wrapText="1"/>
    </xf>
    <xf numFmtId="0" fontId="4" fillId="5" borderId="8" xfId="0" applyFont="1" applyFill="1" applyBorder="1" applyAlignment="1">
      <alignment horizontal="center" vertical="center"/>
    </xf>
    <xf numFmtId="0" fontId="4" fillId="5" borderId="7" xfId="0" applyFont="1" applyFill="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1"/>
  <sheetViews>
    <sheetView workbookViewId="0">
      <selection activeCell="B15" sqref="B15"/>
    </sheetView>
  </sheetViews>
  <sheetFormatPr baseColWidth="10" defaultRowHeight="15" x14ac:dyDescent="0.25"/>
  <cols>
    <col min="2" max="2" width="24.42578125" customWidth="1"/>
    <col min="3" max="3" width="86.85546875" customWidth="1"/>
    <col min="4" max="4" width="56" customWidth="1"/>
  </cols>
  <sheetData>
    <row r="2" spans="2:4" ht="23.25" x14ac:dyDescent="0.35">
      <c r="B2" s="234" t="s">
        <v>448</v>
      </c>
    </row>
    <row r="4" spans="2:4" x14ac:dyDescent="0.25">
      <c r="B4" t="s">
        <v>461</v>
      </c>
    </row>
    <row r="6" spans="2:4" x14ac:dyDescent="0.25">
      <c r="B6" s="14" t="s">
        <v>441</v>
      </c>
      <c r="C6" s="14" t="s">
        <v>443</v>
      </c>
      <c r="D6" s="14" t="s">
        <v>444</v>
      </c>
    </row>
    <row r="7" spans="2:4" ht="99" customHeight="1" x14ac:dyDescent="0.25">
      <c r="B7" s="233" t="s">
        <v>442</v>
      </c>
      <c r="C7" s="232" t="s">
        <v>457</v>
      </c>
      <c r="D7" s="232" t="s">
        <v>460</v>
      </c>
    </row>
    <row r="8" spans="2:4" ht="45" x14ac:dyDescent="0.25">
      <c r="B8" t="s">
        <v>445</v>
      </c>
      <c r="C8" s="232" t="s">
        <v>458</v>
      </c>
    </row>
    <row r="9" spans="2:4" ht="30" x14ac:dyDescent="0.25">
      <c r="B9" t="s">
        <v>446</v>
      </c>
      <c r="C9" s="232" t="s">
        <v>447</v>
      </c>
    </row>
    <row r="11" spans="2:4" x14ac:dyDescent="0.25">
      <c r="B11" s="14" t="s">
        <v>459</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23"/>
  <sheetViews>
    <sheetView tabSelected="1" zoomScale="85" zoomScaleNormal="85" workbookViewId="0">
      <pane xSplit="5" ySplit="3" topLeftCell="F4" activePane="bottomRight" state="frozenSplit"/>
      <selection pane="topRight" activeCell="E1" sqref="E1"/>
      <selection pane="bottomLeft" activeCell="A11" sqref="A11"/>
      <selection pane="bottomRight" activeCell="M121" sqref="M121"/>
    </sheetView>
  </sheetViews>
  <sheetFormatPr baseColWidth="10" defaultColWidth="11.42578125" defaultRowHeight="15" x14ac:dyDescent="0.25"/>
  <cols>
    <col min="1" max="1" width="6.5703125" style="60" customWidth="1"/>
    <col min="2" max="2" width="11.85546875" style="60" bestFit="1" customWidth="1"/>
    <col min="3" max="3" width="8.7109375" style="60" bestFit="1" customWidth="1"/>
    <col min="4" max="4" width="4.7109375" style="60" customWidth="1"/>
    <col min="5" max="5" width="22.7109375" style="60" bestFit="1" customWidth="1"/>
    <col min="6" max="6" width="13.42578125" style="60" customWidth="1"/>
    <col min="7" max="7" width="14.140625" style="60" customWidth="1"/>
    <col min="8" max="8" width="13.7109375" style="60" customWidth="1"/>
    <col min="9" max="10" width="14.28515625" style="60" customWidth="1"/>
    <col min="11" max="11" width="10.7109375" style="60" customWidth="1"/>
    <col min="12" max="12" width="12.140625" style="60" customWidth="1"/>
    <col min="13" max="13" width="5.85546875" style="60" customWidth="1"/>
    <col min="14" max="19" width="11.42578125" style="60"/>
    <col min="20" max="20" width="14.140625" style="60" customWidth="1"/>
    <col min="21" max="21" width="11.42578125" style="60"/>
    <col min="22" max="22" width="5.5703125" style="60" customWidth="1"/>
    <col min="23" max="23" width="14.85546875" style="60" bestFit="1" customWidth="1"/>
    <col min="24" max="24" width="9.140625" style="60" customWidth="1"/>
    <col min="25" max="25" width="13.42578125" style="60" customWidth="1"/>
    <col min="26" max="26" width="11.42578125" style="60"/>
    <col min="27" max="27" width="5.140625" style="60" customWidth="1"/>
    <col min="28" max="16384" width="11.42578125" style="60"/>
  </cols>
  <sheetData>
    <row r="1" spans="1:28" ht="15.75" thickBot="1" x14ac:dyDescent="0.3"/>
    <row r="2" spans="1:28" ht="30" customHeight="1" thickBot="1" x14ac:dyDescent="0.3">
      <c r="A2" s="61"/>
      <c r="B2" s="61"/>
      <c r="C2" s="61"/>
      <c r="D2" s="61"/>
      <c r="E2" s="61"/>
      <c r="F2" s="276" t="s">
        <v>449</v>
      </c>
      <c r="G2" s="278"/>
      <c r="H2" s="277"/>
      <c r="I2" s="276" t="s">
        <v>437</v>
      </c>
      <c r="J2" s="278"/>
      <c r="K2" s="278"/>
      <c r="L2" s="277"/>
      <c r="M2" s="61"/>
      <c r="N2" s="276" t="s">
        <v>450</v>
      </c>
      <c r="O2" s="278"/>
      <c r="P2" s="277"/>
      <c r="Q2" s="276" t="s">
        <v>451</v>
      </c>
      <c r="R2" s="278"/>
      <c r="S2" s="277"/>
      <c r="T2" s="276" t="s">
        <v>452</v>
      </c>
      <c r="U2" s="277"/>
      <c r="W2" s="276" t="s">
        <v>456</v>
      </c>
      <c r="X2" s="278"/>
      <c r="Y2" s="277"/>
    </row>
    <row r="3" spans="1:28" ht="49.5" customHeight="1" thickBot="1" x14ac:dyDescent="0.3">
      <c r="A3" s="13" t="s">
        <v>227</v>
      </c>
      <c r="B3" s="13" t="s">
        <v>0</v>
      </c>
      <c r="C3" s="56" t="s">
        <v>1</v>
      </c>
      <c r="D3" s="56" t="s">
        <v>171</v>
      </c>
      <c r="E3" s="40" t="s">
        <v>2</v>
      </c>
      <c r="F3" s="164" t="s">
        <v>453</v>
      </c>
      <c r="G3" s="164" t="s">
        <v>454</v>
      </c>
      <c r="H3" s="164" t="s">
        <v>455</v>
      </c>
      <c r="I3" s="29" t="s">
        <v>438</v>
      </c>
      <c r="J3" s="29" t="s">
        <v>439</v>
      </c>
      <c r="K3" s="29" t="s">
        <v>200</v>
      </c>
      <c r="L3" s="164" t="s">
        <v>199</v>
      </c>
      <c r="M3" s="61"/>
      <c r="N3" s="29" t="s">
        <v>108</v>
      </c>
      <c r="O3" s="29" t="s">
        <v>195</v>
      </c>
      <c r="P3" s="29" t="s">
        <v>109</v>
      </c>
      <c r="Q3" s="29" t="s">
        <v>108</v>
      </c>
      <c r="R3" s="29" t="s">
        <v>195</v>
      </c>
      <c r="S3" s="29" t="s">
        <v>110</v>
      </c>
      <c r="T3" s="41" t="s">
        <v>108</v>
      </c>
      <c r="U3" s="41" t="s">
        <v>195</v>
      </c>
      <c r="W3" s="29" t="s">
        <v>389</v>
      </c>
      <c r="X3" s="142" t="s">
        <v>390</v>
      </c>
      <c r="Y3" s="55" t="s">
        <v>391</v>
      </c>
      <c r="Z3" s="41" t="s">
        <v>198</v>
      </c>
    </row>
    <row r="4" spans="1:28" x14ac:dyDescent="0.25">
      <c r="A4" s="131">
        <v>1</v>
      </c>
      <c r="B4" s="22" t="s">
        <v>3</v>
      </c>
      <c r="C4" s="22">
        <v>1</v>
      </c>
      <c r="D4" s="22" t="s">
        <v>201</v>
      </c>
      <c r="E4" s="36" t="s">
        <v>4</v>
      </c>
      <c r="F4" s="62">
        <f>Z4</f>
        <v>5</v>
      </c>
      <c r="G4" s="66">
        <f t="shared" ref="G4:G15" si="0">Q4+T4</f>
        <v>0</v>
      </c>
      <c r="H4" s="64">
        <f t="shared" ref="H4:H15" si="1">R4+U4</f>
        <v>0</v>
      </c>
      <c r="I4" s="62">
        <f t="shared" ref="I4:I30" si="2">N4+Q4+T4-G4</f>
        <v>7</v>
      </c>
      <c r="J4" s="66">
        <f t="shared" ref="J4:J30" si="3">O4+R4+U4-H4</f>
        <v>4</v>
      </c>
      <c r="K4" s="66">
        <f t="shared" ref="K4:K30" si="4">G4+F4</f>
        <v>5</v>
      </c>
      <c r="L4" s="64">
        <f t="shared" ref="L4:L30" si="5">H4</f>
        <v>0</v>
      </c>
      <c r="N4" s="62">
        <v>7</v>
      </c>
      <c r="O4" s="66">
        <v>4</v>
      </c>
      <c r="P4" s="64">
        <f>SUM(N4:O4)</f>
        <v>11</v>
      </c>
      <c r="Q4" s="62"/>
      <c r="R4" s="66"/>
      <c r="S4" s="64"/>
      <c r="T4" s="68"/>
      <c r="U4" s="69"/>
      <c r="W4" s="65">
        <v>3</v>
      </c>
      <c r="X4" s="143"/>
      <c r="Y4" s="67">
        <v>2</v>
      </c>
      <c r="Z4" s="65">
        <f>SUM(W4:Y4)</f>
        <v>5</v>
      </c>
    </row>
    <row r="5" spans="1:28" x14ac:dyDescent="0.25">
      <c r="A5" s="131">
        <v>2</v>
      </c>
      <c r="B5" s="18" t="s">
        <v>3</v>
      </c>
      <c r="C5" s="244">
        <v>2</v>
      </c>
      <c r="D5" s="244" t="s">
        <v>202</v>
      </c>
      <c r="E5" s="245" t="s">
        <v>5</v>
      </c>
      <c r="F5" s="70">
        <f t="shared" ref="F5:F68" si="6">Z5</f>
        <v>4</v>
      </c>
      <c r="G5" s="75">
        <f t="shared" si="0"/>
        <v>0</v>
      </c>
      <c r="H5" s="72">
        <f t="shared" si="1"/>
        <v>0</v>
      </c>
      <c r="I5" s="70">
        <f t="shared" si="2"/>
        <v>7</v>
      </c>
      <c r="J5" s="75">
        <f t="shared" si="3"/>
        <v>5</v>
      </c>
      <c r="K5" s="75">
        <f t="shared" si="4"/>
        <v>4</v>
      </c>
      <c r="L5" s="72">
        <f t="shared" si="5"/>
        <v>0</v>
      </c>
      <c r="N5" s="70">
        <v>7</v>
      </c>
      <c r="O5" s="75">
        <v>5</v>
      </c>
      <c r="P5" s="72">
        <f t="shared" ref="P5:P30" si="7">SUM(N5:O5)</f>
        <v>12</v>
      </c>
      <c r="Q5" s="70"/>
      <c r="R5" s="75"/>
      <c r="S5" s="72"/>
      <c r="T5" s="74"/>
      <c r="U5" s="73"/>
      <c r="W5" s="74">
        <v>3</v>
      </c>
      <c r="X5" s="144"/>
      <c r="Y5" s="76">
        <v>1</v>
      </c>
      <c r="Z5" s="68">
        <f t="shared" ref="Z5:Z29" si="8">SUM(W5:Y5)</f>
        <v>4</v>
      </c>
    </row>
    <row r="6" spans="1:28" x14ac:dyDescent="0.25">
      <c r="A6" s="131">
        <v>3</v>
      </c>
      <c r="B6" s="18" t="s">
        <v>3</v>
      </c>
      <c r="C6" s="244">
        <v>3</v>
      </c>
      <c r="D6" s="244" t="s">
        <v>203</v>
      </c>
      <c r="E6" s="245" t="s">
        <v>6</v>
      </c>
      <c r="F6" s="70">
        <f t="shared" si="6"/>
        <v>2</v>
      </c>
      <c r="G6" s="75">
        <f t="shared" si="0"/>
        <v>0</v>
      </c>
      <c r="H6" s="72">
        <f t="shared" si="1"/>
        <v>0</v>
      </c>
      <c r="I6" s="70">
        <f t="shared" si="2"/>
        <v>15</v>
      </c>
      <c r="J6" s="75">
        <f t="shared" si="3"/>
        <v>15</v>
      </c>
      <c r="K6" s="75">
        <f t="shared" si="4"/>
        <v>2</v>
      </c>
      <c r="L6" s="72">
        <f t="shared" si="5"/>
        <v>0</v>
      </c>
      <c r="N6" s="70">
        <v>15</v>
      </c>
      <c r="O6" s="75">
        <v>15</v>
      </c>
      <c r="P6" s="72">
        <f t="shared" si="7"/>
        <v>30</v>
      </c>
      <c r="Q6" s="70"/>
      <c r="R6" s="75"/>
      <c r="S6" s="72"/>
      <c r="T6" s="74"/>
      <c r="U6" s="73"/>
      <c r="W6" s="74">
        <v>0</v>
      </c>
      <c r="X6" s="144"/>
      <c r="Y6" s="76">
        <v>2</v>
      </c>
      <c r="Z6" s="68">
        <f t="shared" si="8"/>
        <v>2</v>
      </c>
    </row>
    <row r="7" spans="1:28" x14ac:dyDescent="0.25">
      <c r="A7" s="131">
        <v>4</v>
      </c>
      <c r="B7" s="18" t="s">
        <v>3</v>
      </c>
      <c r="C7" s="244">
        <v>4</v>
      </c>
      <c r="D7" s="244" t="s">
        <v>204</v>
      </c>
      <c r="E7" s="245" t="s">
        <v>7</v>
      </c>
      <c r="F7" s="70">
        <f t="shared" si="6"/>
        <v>2</v>
      </c>
      <c r="G7" s="75">
        <f t="shared" si="0"/>
        <v>0</v>
      </c>
      <c r="H7" s="72">
        <f t="shared" si="1"/>
        <v>0</v>
      </c>
      <c r="I7" s="70">
        <f t="shared" si="2"/>
        <v>11</v>
      </c>
      <c r="J7" s="75">
        <f t="shared" si="3"/>
        <v>5</v>
      </c>
      <c r="K7" s="75">
        <f t="shared" si="4"/>
        <v>2</v>
      </c>
      <c r="L7" s="72">
        <f t="shared" si="5"/>
        <v>0</v>
      </c>
      <c r="N7" s="70">
        <v>11</v>
      </c>
      <c r="O7" s="75">
        <v>5</v>
      </c>
      <c r="P7" s="72">
        <f t="shared" si="7"/>
        <v>16</v>
      </c>
      <c r="Q7" s="70"/>
      <c r="R7" s="75"/>
      <c r="S7" s="72"/>
      <c r="T7" s="74"/>
      <c r="U7" s="73"/>
      <c r="W7" s="74">
        <v>0</v>
      </c>
      <c r="X7" s="144"/>
      <c r="Y7" s="76">
        <v>2</v>
      </c>
      <c r="Z7" s="68">
        <f t="shared" si="8"/>
        <v>2</v>
      </c>
    </row>
    <row r="8" spans="1:28" x14ac:dyDescent="0.25">
      <c r="A8" s="131">
        <v>5</v>
      </c>
      <c r="B8" s="18" t="s">
        <v>3</v>
      </c>
      <c r="C8" s="244">
        <v>5</v>
      </c>
      <c r="D8" s="244" t="s">
        <v>205</v>
      </c>
      <c r="E8" s="245" t="s">
        <v>8</v>
      </c>
      <c r="F8" s="70">
        <f t="shared" si="6"/>
        <v>2</v>
      </c>
      <c r="G8" s="75">
        <f t="shared" si="0"/>
        <v>0</v>
      </c>
      <c r="H8" s="72">
        <f t="shared" si="1"/>
        <v>0</v>
      </c>
      <c r="I8" s="70">
        <f t="shared" si="2"/>
        <v>7</v>
      </c>
      <c r="J8" s="75">
        <f t="shared" si="3"/>
        <v>5</v>
      </c>
      <c r="K8" s="75">
        <f t="shared" si="4"/>
        <v>2</v>
      </c>
      <c r="L8" s="72">
        <f t="shared" si="5"/>
        <v>0</v>
      </c>
      <c r="N8" s="70">
        <v>7</v>
      </c>
      <c r="O8" s="75">
        <v>5</v>
      </c>
      <c r="P8" s="72">
        <f t="shared" si="7"/>
        <v>12</v>
      </c>
      <c r="Q8" s="70"/>
      <c r="R8" s="75"/>
      <c r="S8" s="72"/>
      <c r="T8" s="74"/>
      <c r="U8" s="73"/>
      <c r="W8" s="74">
        <v>1</v>
      </c>
      <c r="X8" s="144"/>
      <c r="Y8" s="76">
        <v>1</v>
      </c>
      <c r="Z8" s="68">
        <f t="shared" si="8"/>
        <v>2</v>
      </c>
    </row>
    <row r="9" spans="1:28" x14ac:dyDescent="0.25">
      <c r="A9" s="131">
        <v>6</v>
      </c>
      <c r="B9" s="18" t="s">
        <v>3</v>
      </c>
      <c r="C9" s="244">
        <v>6</v>
      </c>
      <c r="D9" s="244" t="s">
        <v>206</v>
      </c>
      <c r="E9" s="245" t="s">
        <v>9</v>
      </c>
      <c r="F9" s="70">
        <f t="shared" si="6"/>
        <v>4</v>
      </c>
      <c r="G9" s="75">
        <f t="shared" si="0"/>
        <v>0</v>
      </c>
      <c r="H9" s="72">
        <f t="shared" si="1"/>
        <v>0</v>
      </c>
      <c r="I9" s="70">
        <f t="shared" si="2"/>
        <v>7</v>
      </c>
      <c r="J9" s="75">
        <f t="shared" si="3"/>
        <v>3</v>
      </c>
      <c r="K9" s="75">
        <f t="shared" si="4"/>
        <v>4</v>
      </c>
      <c r="L9" s="72">
        <f t="shared" si="5"/>
        <v>0</v>
      </c>
      <c r="N9" s="70">
        <v>7</v>
      </c>
      <c r="O9" s="75">
        <v>3</v>
      </c>
      <c r="P9" s="72">
        <f t="shared" si="7"/>
        <v>10</v>
      </c>
      <c r="Q9" s="70"/>
      <c r="R9" s="75"/>
      <c r="S9" s="72"/>
      <c r="T9" s="74"/>
      <c r="U9" s="73"/>
      <c r="W9" s="74">
        <v>3</v>
      </c>
      <c r="X9" s="144"/>
      <c r="Y9" s="76">
        <v>1</v>
      </c>
      <c r="Z9" s="68">
        <f t="shared" si="8"/>
        <v>4</v>
      </c>
    </row>
    <row r="10" spans="1:28" x14ac:dyDescent="0.25">
      <c r="A10" s="131">
        <v>7</v>
      </c>
      <c r="B10" s="18" t="s">
        <v>3</v>
      </c>
      <c r="C10" s="244">
        <v>7</v>
      </c>
      <c r="D10" s="244" t="s">
        <v>207</v>
      </c>
      <c r="E10" s="245" t="s">
        <v>10</v>
      </c>
      <c r="F10" s="70">
        <f t="shared" si="6"/>
        <v>4</v>
      </c>
      <c r="G10" s="75">
        <f t="shared" si="0"/>
        <v>0</v>
      </c>
      <c r="H10" s="72">
        <f t="shared" si="1"/>
        <v>0</v>
      </c>
      <c r="I10" s="70">
        <f t="shared" si="2"/>
        <v>7</v>
      </c>
      <c r="J10" s="75">
        <f t="shared" si="3"/>
        <v>5</v>
      </c>
      <c r="K10" s="75">
        <f t="shared" si="4"/>
        <v>4</v>
      </c>
      <c r="L10" s="72">
        <f t="shared" si="5"/>
        <v>0</v>
      </c>
      <c r="N10" s="70">
        <v>7</v>
      </c>
      <c r="O10" s="75">
        <v>5</v>
      </c>
      <c r="P10" s="72">
        <f t="shared" si="7"/>
        <v>12</v>
      </c>
      <c r="Q10" s="70"/>
      <c r="R10" s="75"/>
      <c r="S10" s="72"/>
      <c r="T10" s="74"/>
      <c r="U10" s="73"/>
      <c r="W10" s="74">
        <v>3</v>
      </c>
      <c r="X10" s="144"/>
      <c r="Y10" s="76">
        <v>1</v>
      </c>
      <c r="Z10" s="68">
        <f t="shared" si="8"/>
        <v>4</v>
      </c>
    </row>
    <row r="11" spans="1:28" x14ac:dyDescent="0.25">
      <c r="A11" s="131">
        <v>8</v>
      </c>
      <c r="B11" s="18" t="s">
        <v>3</v>
      </c>
      <c r="C11" s="244">
        <v>8</v>
      </c>
      <c r="D11" s="244" t="s">
        <v>208</v>
      </c>
      <c r="E11" s="245" t="s">
        <v>11</v>
      </c>
      <c r="F11" s="70">
        <f t="shared" si="6"/>
        <v>0</v>
      </c>
      <c r="G11" s="75">
        <f t="shared" si="0"/>
        <v>0</v>
      </c>
      <c r="H11" s="72">
        <f t="shared" si="1"/>
        <v>0</v>
      </c>
      <c r="I11" s="70">
        <f t="shared" si="2"/>
        <v>12</v>
      </c>
      <c r="J11" s="75">
        <f t="shared" si="3"/>
        <v>6</v>
      </c>
      <c r="K11" s="75">
        <f t="shared" si="4"/>
        <v>0</v>
      </c>
      <c r="L11" s="72">
        <f t="shared" si="5"/>
        <v>0</v>
      </c>
      <c r="N11" s="70">
        <v>12</v>
      </c>
      <c r="O11" s="75">
        <v>6</v>
      </c>
      <c r="P11" s="72">
        <f t="shared" si="7"/>
        <v>18</v>
      </c>
      <c r="Q11" s="70"/>
      <c r="R11" s="75"/>
      <c r="S11" s="72"/>
      <c r="T11" s="74"/>
      <c r="U11" s="73"/>
      <c r="W11" s="74">
        <v>0</v>
      </c>
      <c r="X11" s="144"/>
      <c r="Y11" s="76">
        <v>0</v>
      </c>
      <c r="Z11" s="68">
        <f t="shared" si="8"/>
        <v>0</v>
      </c>
    </row>
    <row r="12" spans="1:28" x14ac:dyDescent="0.25">
      <c r="A12" s="131">
        <v>9</v>
      </c>
      <c r="B12" s="18" t="s">
        <v>3</v>
      </c>
      <c r="C12" s="244">
        <v>9</v>
      </c>
      <c r="D12" s="244" t="s">
        <v>209</v>
      </c>
      <c r="E12" s="245" t="s">
        <v>12</v>
      </c>
      <c r="F12" s="70">
        <f t="shared" si="6"/>
        <v>3</v>
      </c>
      <c r="G12" s="75">
        <f t="shared" si="0"/>
        <v>0</v>
      </c>
      <c r="H12" s="72">
        <f t="shared" si="1"/>
        <v>0</v>
      </c>
      <c r="I12" s="70">
        <f t="shared" si="2"/>
        <v>7</v>
      </c>
      <c r="J12" s="75">
        <f t="shared" si="3"/>
        <v>5</v>
      </c>
      <c r="K12" s="75">
        <f t="shared" si="4"/>
        <v>3</v>
      </c>
      <c r="L12" s="72">
        <f t="shared" si="5"/>
        <v>0</v>
      </c>
      <c r="N12" s="70">
        <v>7</v>
      </c>
      <c r="O12" s="75">
        <v>5</v>
      </c>
      <c r="P12" s="72">
        <f t="shared" si="7"/>
        <v>12</v>
      </c>
      <c r="Q12" s="70"/>
      <c r="R12" s="75"/>
      <c r="S12" s="72"/>
      <c r="T12" s="74"/>
      <c r="U12" s="73"/>
      <c r="W12" s="74">
        <v>2</v>
      </c>
      <c r="X12" s="144"/>
      <c r="Y12" s="76">
        <v>1</v>
      </c>
      <c r="Z12" s="68">
        <f t="shared" si="8"/>
        <v>3</v>
      </c>
    </row>
    <row r="13" spans="1:28" x14ac:dyDescent="0.25">
      <c r="A13" s="131">
        <v>10</v>
      </c>
      <c r="B13" s="18" t="s">
        <v>3</v>
      </c>
      <c r="C13" s="244">
        <v>10</v>
      </c>
      <c r="D13" s="244" t="s">
        <v>210</v>
      </c>
      <c r="E13" s="245" t="s">
        <v>13</v>
      </c>
      <c r="F13" s="70">
        <f t="shared" si="6"/>
        <v>2</v>
      </c>
      <c r="G13" s="75">
        <f t="shared" si="0"/>
        <v>0</v>
      </c>
      <c r="H13" s="72">
        <f t="shared" si="1"/>
        <v>0</v>
      </c>
      <c r="I13" s="70">
        <f t="shared" si="2"/>
        <v>8</v>
      </c>
      <c r="J13" s="75">
        <f t="shared" si="3"/>
        <v>5</v>
      </c>
      <c r="K13" s="75">
        <f t="shared" si="4"/>
        <v>2</v>
      </c>
      <c r="L13" s="72">
        <f t="shared" si="5"/>
        <v>0</v>
      </c>
      <c r="N13" s="70">
        <v>8</v>
      </c>
      <c r="O13" s="75">
        <v>5</v>
      </c>
      <c r="P13" s="72">
        <f t="shared" si="7"/>
        <v>13</v>
      </c>
      <c r="Q13" s="70"/>
      <c r="R13" s="75"/>
      <c r="S13" s="72"/>
      <c r="T13" s="74"/>
      <c r="U13" s="73"/>
      <c r="W13" s="74">
        <v>2</v>
      </c>
      <c r="X13" s="144"/>
      <c r="Y13" s="76">
        <v>0</v>
      </c>
      <c r="Z13" s="68">
        <f t="shared" si="8"/>
        <v>2</v>
      </c>
    </row>
    <row r="14" spans="1:28" x14ac:dyDescent="0.25">
      <c r="A14" s="131">
        <v>11</v>
      </c>
      <c r="B14" s="18" t="s">
        <v>3</v>
      </c>
      <c r="C14" s="244">
        <v>11</v>
      </c>
      <c r="D14" s="244" t="s">
        <v>211</v>
      </c>
      <c r="E14" s="245" t="s">
        <v>14</v>
      </c>
      <c r="F14" s="70">
        <f>Z14</f>
        <v>4</v>
      </c>
      <c r="G14" s="75">
        <f t="shared" si="0"/>
        <v>0</v>
      </c>
      <c r="H14" s="72">
        <f t="shared" si="1"/>
        <v>0</v>
      </c>
      <c r="I14" s="70">
        <f t="shared" si="2"/>
        <v>16</v>
      </c>
      <c r="J14" s="75">
        <f t="shared" si="3"/>
        <v>11</v>
      </c>
      <c r="K14" s="75">
        <f t="shared" si="4"/>
        <v>4</v>
      </c>
      <c r="L14" s="72">
        <f t="shared" si="5"/>
        <v>0</v>
      </c>
      <c r="N14" s="70">
        <v>16</v>
      </c>
      <c r="O14" s="75">
        <v>11</v>
      </c>
      <c r="P14" s="72">
        <f t="shared" si="7"/>
        <v>27</v>
      </c>
      <c r="Q14" s="70"/>
      <c r="R14" s="75"/>
      <c r="S14" s="72"/>
      <c r="T14" s="74"/>
      <c r="U14" s="73"/>
      <c r="W14" s="74">
        <v>4</v>
      </c>
      <c r="X14" s="144"/>
      <c r="Y14" s="76">
        <v>0</v>
      </c>
      <c r="Z14" s="68">
        <f t="shared" si="8"/>
        <v>4</v>
      </c>
    </row>
    <row r="15" spans="1:28" x14ac:dyDescent="0.25">
      <c r="A15" s="131">
        <v>12</v>
      </c>
      <c r="B15" s="18" t="s">
        <v>3</v>
      </c>
      <c r="C15" s="244">
        <v>12</v>
      </c>
      <c r="D15" s="244" t="s">
        <v>212</v>
      </c>
      <c r="E15" s="245" t="s">
        <v>15</v>
      </c>
      <c r="F15" s="70">
        <f t="shared" si="6"/>
        <v>5</v>
      </c>
      <c r="G15" s="75">
        <f t="shared" si="0"/>
        <v>14</v>
      </c>
      <c r="H15" s="72">
        <f t="shared" si="1"/>
        <v>0</v>
      </c>
      <c r="I15" s="70">
        <f t="shared" si="2"/>
        <v>9</v>
      </c>
      <c r="J15" s="75">
        <f t="shared" si="3"/>
        <v>9</v>
      </c>
      <c r="K15" s="75">
        <f t="shared" si="4"/>
        <v>19</v>
      </c>
      <c r="L15" s="72">
        <f t="shared" si="5"/>
        <v>0</v>
      </c>
      <c r="N15" s="70">
        <v>9</v>
      </c>
      <c r="O15" s="75">
        <v>9</v>
      </c>
      <c r="P15" s="72">
        <f t="shared" si="7"/>
        <v>18</v>
      </c>
      <c r="Q15" s="70"/>
      <c r="R15" s="75"/>
      <c r="S15" s="72"/>
      <c r="T15" s="74">
        <v>14</v>
      </c>
      <c r="U15" s="73"/>
      <c r="W15" s="74">
        <v>5</v>
      </c>
      <c r="X15" s="144"/>
      <c r="Y15" s="76">
        <v>0</v>
      </c>
      <c r="Z15" s="68">
        <f t="shared" si="8"/>
        <v>5</v>
      </c>
    </row>
    <row r="16" spans="1:28" s="77" customFormat="1" x14ac:dyDescent="0.25">
      <c r="A16" s="132">
        <v>13</v>
      </c>
      <c r="B16" s="44" t="s">
        <v>3</v>
      </c>
      <c r="C16" s="246">
        <v>13</v>
      </c>
      <c r="D16" s="246" t="s">
        <v>213</v>
      </c>
      <c r="E16" s="247" t="s">
        <v>16</v>
      </c>
      <c r="F16" s="78">
        <f t="shared" si="6"/>
        <v>10</v>
      </c>
      <c r="G16" s="83">
        <f>N16</f>
        <v>20</v>
      </c>
      <c r="H16" s="80">
        <f>O16</f>
        <v>16</v>
      </c>
      <c r="I16" s="78">
        <f t="shared" si="2"/>
        <v>0</v>
      </c>
      <c r="J16" s="83">
        <f t="shared" si="3"/>
        <v>0</v>
      </c>
      <c r="K16" s="83">
        <f t="shared" si="4"/>
        <v>30</v>
      </c>
      <c r="L16" s="80">
        <f t="shared" si="5"/>
        <v>16</v>
      </c>
      <c r="N16" s="78">
        <v>20</v>
      </c>
      <c r="O16" s="83">
        <v>16</v>
      </c>
      <c r="P16" s="80">
        <f t="shared" si="7"/>
        <v>36</v>
      </c>
      <c r="Q16" s="78"/>
      <c r="R16" s="83"/>
      <c r="S16" s="80"/>
      <c r="T16" s="82"/>
      <c r="U16" s="81"/>
      <c r="W16" s="82">
        <v>10</v>
      </c>
      <c r="X16" s="145"/>
      <c r="Y16" s="84">
        <v>0</v>
      </c>
      <c r="Z16" s="85">
        <f t="shared" si="8"/>
        <v>10</v>
      </c>
      <c r="AB16" s="60"/>
    </row>
    <row r="17" spans="1:28" x14ac:dyDescent="0.25">
      <c r="A17" s="131">
        <v>14</v>
      </c>
      <c r="B17" s="18" t="s">
        <v>3</v>
      </c>
      <c r="C17" s="244">
        <v>14</v>
      </c>
      <c r="D17" s="244" t="s">
        <v>214</v>
      </c>
      <c r="E17" s="245" t="s">
        <v>17</v>
      </c>
      <c r="F17" s="70">
        <f t="shared" si="6"/>
        <v>3</v>
      </c>
      <c r="G17" s="75">
        <f t="shared" ref="G17:H22" si="9">Q17+T17</f>
        <v>0</v>
      </c>
      <c r="H17" s="72">
        <f t="shared" si="9"/>
        <v>0</v>
      </c>
      <c r="I17" s="70">
        <f t="shared" si="2"/>
        <v>8</v>
      </c>
      <c r="J17" s="75">
        <f t="shared" si="3"/>
        <v>4</v>
      </c>
      <c r="K17" s="75">
        <f t="shared" si="4"/>
        <v>3</v>
      </c>
      <c r="L17" s="72">
        <f t="shared" si="5"/>
        <v>0</v>
      </c>
      <c r="N17" s="70">
        <v>8</v>
      </c>
      <c r="O17" s="75">
        <v>4</v>
      </c>
      <c r="P17" s="72">
        <f t="shared" si="7"/>
        <v>12</v>
      </c>
      <c r="Q17" s="70"/>
      <c r="R17" s="75"/>
      <c r="S17" s="72"/>
      <c r="T17" s="74"/>
      <c r="U17" s="73"/>
      <c r="W17" s="74">
        <v>3</v>
      </c>
      <c r="X17" s="144"/>
      <c r="Y17" s="76">
        <v>0</v>
      </c>
      <c r="Z17" s="68">
        <f t="shared" si="8"/>
        <v>3</v>
      </c>
    </row>
    <row r="18" spans="1:28" x14ac:dyDescent="0.25">
      <c r="A18" s="131">
        <v>15</v>
      </c>
      <c r="B18" s="18" t="s">
        <v>3</v>
      </c>
      <c r="C18" s="244">
        <v>15</v>
      </c>
      <c r="D18" s="244" t="s">
        <v>215</v>
      </c>
      <c r="E18" s="245" t="s">
        <v>18</v>
      </c>
      <c r="F18" s="70">
        <f t="shared" si="6"/>
        <v>4</v>
      </c>
      <c r="G18" s="75">
        <f t="shared" si="9"/>
        <v>0</v>
      </c>
      <c r="H18" s="72">
        <f t="shared" si="9"/>
        <v>0</v>
      </c>
      <c r="I18" s="70">
        <f t="shared" si="2"/>
        <v>8</v>
      </c>
      <c r="J18" s="75">
        <f t="shared" si="3"/>
        <v>4</v>
      </c>
      <c r="K18" s="75">
        <f t="shared" si="4"/>
        <v>4</v>
      </c>
      <c r="L18" s="72">
        <f t="shared" si="5"/>
        <v>0</v>
      </c>
      <c r="N18" s="70">
        <v>8</v>
      </c>
      <c r="O18" s="75">
        <v>4</v>
      </c>
      <c r="P18" s="72">
        <f t="shared" si="7"/>
        <v>12</v>
      </c>
      <c r="Q18" s="70"/>
      <c r="R18" s="75"/>
      <c r="S18" s="72"/>
      <c r="T18" s="74"/>
      <c r="U18" s="73"/>
      <c r="W18" s="74">
        <v>4</v>
      </c>
      <c r="X18" s="144"/>
      <c r="Y18" s="76">
        <v>0</v>
      </c>
      <c r="Z18" s="68">
        <f t="shared" si="8"/>
        <v>4</v>
      </c>
    </row>
    <row r="19" spans="1:28" x14ac:dyDescent="0.25">
      <c r="A19" s="131">
        <v>16</v>
      </c>
      <c r="B19" s="18" t="s">
        <v>3</v>
      </c>
      <c r="C19" s="244">
        <v>16</v>
      </c>
      <c r="D19" s="244" t="s">
        <v>216</v>
      </c>
      <c r="E19" s="245" t="s">
        <v>19</v>
      </c>
      <c r="F19" s="70">
        <f t="shared" si="6"/>
        <v>4</v>
      </c>
      <c r="G19" s="75">
        <f t="shared" si="9"/>
        <v>0</v>
      </c>
      <c r="H19" s="72">
        <f t="shared" si="9"/>
        <v>0</v>
      </c>
      <c r="I19" s="70">
        <f t="shared" si="2"/>
        <v>15</v>
      </c>
      <c r="J19" s="75">
        <f t="shared" si="3"/>
        <v>10</v>
      </c>
      <c r="K19" s="75">
        <f t="shared" si="4"/>
        <v>4</v>
      </c>
      <c r="L19" s="72">
        <f t="shared" si="5"/>
        <v>0</v>
      </c>
      <c r="N19" s="70">
        <v>15</v>
      </c>
      <c r="O19" s="75">
        <v>10</v>
      </c>
      <c r="P19" s="72">
        <f t="shared" si="7"/>
        <v>25</v>
      </c>
      <c r="Q19" s="70"/>
      <c r="R19" s="75"/>
      <c r="S19" s="72"/>
      <c r="T19" s="74"/>
      <c r="U19" s="73"/>
      <c r="W19" s="74">
        <v>4</v>
      </c>
      <c r="X19" s="144"/>
      <c r="Y19" s="76">
        <v>0</v>
      </c>
      <c r="Z19" s="68">
        <f t="shared" si="8"/>
        <v>4</v>
      </c>
    </row>
    <row r="20" spans="1:28" x14ac:dyDescent="0.25">
      <c r="A20" s="131">
        <v>17</v>
      </c>
      <c r="B20" s="18" t="s">
        <v>3</v>
      </c>
      <c r="C20" s="244">
        <v>17</v>
      </c>
      <c r="D20" s="244" t="s">
        <v>217</v>
      </c>
      <c r="E20" s="245" t="s">
        <v>20</v>
      </c>
      <c r="F20" s="70">
        <f t="shared" si="6"/>
        <v>3</v>
      </c>
      <c r="G20" s="75">
        <f t="shared" si="9"/>
        <v>0</v>
      </c>
      <c r="H20" s="72">
        <f t="shared" si="9"/>
        <v>0</v>
      </c>
      <c r="I20" s="70">
        <f t="shared" si="2"/>
        <v>8</v>
      </c>
      <c r="J20" s="75">
        <f t="shared" si="3"/>
        <v>5</v>
      </c>
      <c r="K20" s="75">
        <f t="shared" si="4"/>
        <v>3</v>
      </c>
      <c r="L20" s="72">
        <f t="shared" si="5"/>
        <v>0</v>
      </c>
      <c r="N20" s="70">
        <v>8</v>
      </c>
      <c r="O20" s="75">
        <v>5</v>
      </c>
      <c r="P20" s="72">
        <f t="shared" si="7"/>
        <v>13</v>
      </c>
      <c r="Q20" s="70"/>
      <c r="R20" s="75"/>
      <c r="S20" s="72"/>
      <c r="T20" s="74"/>
      <c r="U20" s="73"/>
      <c r="W20" s="74">
        <v>3</v>
      </c>
      <c r="X20" s="144"/>
      <c r="Y20" s="76">
        <v>0</v>
      </c>
      <c r="Z20" s="68">
        <f t="shared" si="8"/>
        <v>3</v>
      </c>
    </row>
    <row r="21" spans="1:28" x14ac:dyDescent="0.25">
      <c r="A21" s="131">
        <v>18</v>
      </c>
      <c r="B21" s="18" t="s">
        <v>3</v>
      </c>
      <c r="C21" s="244">
        <v>18</v>
      </c>
      <c r="D21" s="244" t="s">
        <v>218</v>
      </c>
      <c r="E21" s="245" t="s">
        <v>21</v>
      </c>
      <c r="F21" s="70">
        <f t="shared" si="6"/>
        <v>4</v>
      </c>
      <c r="G21" s="75">
        <f t="shared" si="9"/>
        <v>0</v>
      </c>
      <c r="H21" s="72">
        <f t="shared" si="9"/>
        <v>0</v>
      </c>
      <c r="I21" s="70">
        <f t="shared" si="2"/>
        <v>7</v>
      </c>
      <c r="J21" s="75">
        <f t="shared" si="3"/>
        <v>5</v>
      </c>
      <c r="K21" s="75">
        <f t="shared" si="4"/>
        <v>4</v>
      </c>
      <c r="L21" s="72">
        <f t="shared" si="5"/>
        <v>0</v>
      </c>
      <c r="N21" s="70">
        <v>7</v>
      </c>
      <c r="O21" s="75">
        <v>5</v>
      </c>
      <c r="P21" s="72">
        <f t="shared" si="7"/>
        <v>12</v>
      </c>
      <c r="Q21" s="70"/>
      <c r="R21" s="75"/>
      <c r="S21" s="72"/>
      <c r="T21" s="74"/>
      <c r="U21" s="73"/>
      <c r="W21" s="74">
        <v>3</v>
      </c>
      <c r="X21" s="144"/>
      <c r="Y21" s="76">
        <v>1</v>
      </c>
      <c r="Z21" s="68">
        <f t="shared" si="8"/>
        <v>4</v>
      </c>
    </row>
    <row r="22" spans="1:28" x14ac:dyDescent="0.25">
      <c r="A22" s="131">
        <v>19</v>
      </c>
      <c r="B22" s="18" t="s">
        <v>3</v>
      </c>
      <c r="C22" s="244">
        <v>19</v>
      </c>
      <c r="D22" s="244" t="s">
        <v>219</v>
      </c>
      <c r="E22" s="245" t="s">
        <v>22</v>
      </c>
      <c r="F22" s="70">
        <f t="shared" si="6"/>
        <v>2</v>
      </c>
      <c r="G22" s="75">
        <f t="shared" si="9"/>
        <v>0</v>
      </c>
      <c r="H22" s="72">
        <f t="shared" si="9"/>
        <v>0</v>
      </c>
      <c r="I22" s="70">
        <f t="shared" si="2"/>
        <v>14</v>
      </c>
      <c r="J22" s="75">
        <f t="shared" si="3"/>
        <v>6</v>
      </c>
      <c r="K22" s="75">
        <f t="shared" si="4"/>
        <v>2</v>
      </c>
      <c r="L22" s="72">
        <f t="shared" si="5"/>
        <v>0</v>
      </c>
      <c r="N22" s="70">
        <v>14</v>
      </c>
      <c r="O22" s="75">
        <v>6</v>
      </c>
      <c r="P22" s="72">
        <f t="shared" si="7"/>
        <v>20</v>
      </c>
      <c r="Q22" s="70"/>
      <c r="R22" s="75"/>
      <c r="S22" s="72"/>
      <c r="T22" s="74"/>
      <c r="U22" s="73"/>
      <c r="W22" s="74">
        <v>2</v>
      </c>
      <c r="X22" s="144"/>
      <c r="Y22" s="76">
        <v>0</v>
      </c>
      <c r="Z22" s="68">
        <f t="shared" si="8"/>
        <v>2</v>
      </c>
    </row>
    <row r="23" spans="1:28" s="77" customFormat="1" x14ac:dyDescent="0.25">
      <c r="A23" s="132">
        <v>20</v>
      </c>
      <c r="B23" s="42" t="s">
        <v>3</v>
      </c>
      <c r="C23" s="246">
        <v>20</v>
      </c>
      <c r="D23" s="246" t="s">
        <v>220</v>
      </c>
      <c r="E23" s="247" t="s">
        <v>23</v>
      </c>
      <c r="F23" s="78">
        <f t="shared" si="6"/>
        <v>1</v>
      </c>
      <c r="G23" s="83">
        <v>13</v>
      </c>
      <c r="H23" s="80">
        <f>O23</f>
        <v>3</v>
      </c>
      <c r="I23" s="78">
        <f t="shared" si="2"/>
        <v>0</v>
      </c>
      <c r="J23" s="83">
        <f t="shared" si="3"/>
        <v>0</v>
      </c>
      <c r="K23" s="83">
        <f t="shared" si="4"/>
        <v>14</v>
      </c>
      <c r="L23" s="80">
        <f t="shared" si="5"/>
        <v>3</v>
      </c>
      <c r="N23" s="78">
        <v>13</v>
      </c>
      <c r="O23" s="83">
        <v>3</v>
      </c>
      <c r="P23" s="80">
        <f t="shared" si="7"/>
        <v>16</v>
      </c>
      <c r="Q23" s="78"/>
      <c r="R23" s="83"/>
      <c r="S23" s="80"/>
      <c r="T23" s="82"/>
      <c r="U23" s="81"/>
      <c r="W23" s="82">
        <v>1</v>
      </c>
      <c r="X23" s="145"/>
      <c r="Y23" s="84">
        <v>0</v>
      </c>
      <c r="Z23" s="85">
        <f t="shared" si="8"/>
        <v>1</v>
      </c>
      <c r="AB23" s="60"/>
    </row>
    <row r="24" spans="1:28" x14ac:dyDescent="0.25">
      <c r="A24" s="131">
        <v>21</v>
      </c>
      <c r="B24" s="18" t="s">
        <v>3</v>
      </c>
      <c r="C24" s="244">
        <v>21</v>
      </c>
      <c r="D24" s="244" t="s">
        <v>172</v>
      </c>
      <c r="E24" s="245" t="s">
        <v>24</v>
      </c>
      <c r="F24" s="70">
        <f t="shared" si="6"/>
        <v>2</v>
      </c>
      <c r="G24" s="75">
        <f t="shared" ref="G24:H30" si="10">Q24+T24</f>
        <v>0</v>
      </c>
      <c r="H24" s="72">
        <f t="shared" si="10"/>
        <v>0</v>
      </c>
      <c r="I24" s="70">
        <f t="shared" si="2"/>
        <v>15</v>
      </c>
      <c r="J24" s="75">
        <f t="shared" si="3"/>
        <v>5</v>
      </c>
      <c r="K24" s="75">
        <f t="shared" si="4"/>
        <v>2</v>
      </c>
      <c r="L24" s="72">
        <f t="shared" si="5"/>
        <v>0</v>
      </c>
      <c r="N24" s="70">
        <v>15</v>
      </c>
      <c r="O24" s="75">
        <v>5</v>
      </c>
      <c r="P24" s="72">
        <f t="shared" si="7"/>
        <v>20</v>
      </c>
      <c r="Q24" s="70"/>
      <c r="R24" s="75"/>
      <c r="S24" s="72"/>
      <c r="T24" s="74"/>
      <c r="U24" s="73"/>
      <c r="W24" s="74">
        <v>2</v>
      </c>
      <c r="X24" s="144"/>
      <c r="Y24" s="76">
        <v>0</v>
      </c>
      <c r="Z24" s="68">
        <f t="shared" si="8"/>
        <v>2</v>
      </c>
    </row>
    <row r="25" spans="1:28" x14ac:dyDescent="0.25">
      <c r="A25" s="131">
        <v>22</v>
      </c>
      <c r="B25" s="18" t="s">
        <v>3</v>
      </c>
      <c r="C25" s="244">
        <v>22</v>
      </c>
      <c r="D25" s="244" t="s">
        <v>221</v>
      </c>
      <c r="E25" s="245" t="s">
        <v>25</v>
      </c>
      <c r="F25" s="70">
        <f t="shared" si="6"/>
        <v>3</v>
      </c>
      <c r="G25" s="75">
        <f t="shared" si="10"/>
        <v>0</v>
      </c>
      <c r="H25" s="72">
        <f t="shared" si="10"/>
        <v>0</v>
      </c>
      <c r="I25" s="70">
        <f t="shared" si="2"/>
        <v>8</v>
      </c>
      <c r="J25" s="75">
        <f t="shared" si="3"/>
        <v>3</v>
      </c>
      <c r="K25" s="75">
        <f t="shared" si="4"/>
        <v>3</v>
      </c>
      <c r="L25" s="72">
        <f t="shared" si="5"/>
        <v>0</v>
      </c>
      <c r="N25" s="70">
        <v>8</v>
      </c>
      <c r="O25" s="75">
        <v>3</v>
      </c>
      <c r="P25" s="72">
        <f t="shared" si="7"/>
        <v>11</v>
      </c>
      <c r="Q25" s="70"/>
      <c r="R25" s="75"/>
      <c r="S25" s="72"/>
      <c r="T25" s="74"/>
      <c r="U25" s="73"/>
      <c r="W25" s="74">
        <v>2</v>
      </c>
      <c r="X25" s="144"/>
      <c r="Y25" s="76">
        <v>1</v>
      </c>
      <c r="Z25" s="68">
        <f t="shared" si="8"/>
        <v>3</v>
      </c>
    </row>
    <row r="26" spans="1:28" x14ac:dyDescent="0.25">
      <c r="A26" s="131">
        <v>23</v>
      </c>
      <c r="B26" s="18" t="s">
        <v>3</v>
      </c>
      <c r="C26" s="244">
        <v>23</v>
      </c>
      <c r="D26" s="244" t="s">
        <v>222</v>
      </c>
      <c r="E26" s="245" t="s">
        <v>26</v>
      </c>
      <c r="F26" s="70">
        <f t="shared" si="6"/>
        <v>3</v>
      </c>
      <c r="G26" s="75">
        <f t="shared" si="10"/>
        <v>0</v>
      </c>
      <c r="H26" s="72">
        <f t="shared" si="10"/>
        <v>0</v>
      </c>
      <c r="I26" s="70">
        <f t="shared" si="2"/>
        <v>8</v>
      </c>
      <c r="J26" s="75">
        <f t="shared" si="3"/>
        <v>4</v>
      </c>
      <c r="K26" s="75">
        <f t="shared" si="4"/>
        <v>3</v>
      </c>
      <c r="L26" s="72">
        <f t="shared" si="5"/>
        <v>0</v>
      </c>
      <c r="N26" s="70">
        <v>8</v>
      </c>
      <c r="O26" s="75">
        <v>4</v>
      </c>
      <c r="P26" s="72">
        <f t="shared" si="7"/>
        <v>12</v>
      </c>
      <c r="Q26" s="70"/>
      <c r="R26" s="75"/>
      <c r="S26" s="72"/>
      <c r="T26" s="74"/>
      <c r="U26" s="73"/>
      <c r="W26" s="74">
        <v>2</v>
      </c>
      <c r="X26" s="144"/>
      <c r="Y26" s="76">
        <v>1</v>
      </c>
      <c r="Z26" s="68">
        <f t="shared" si="8"/>
        <v>3</v>
      </c>
    </row>
    <row r="27" spans="1:28" x14ac:dyDescent="0.25">
      <c r="A27" s="131">
        <v>24</v>
      </c>
      <c r="B27" s="18" t="s">
        <v>3</v>
      </c>
      <c r="C27" s="244">
        <v>24</v>
      </c>
      <c r="D27" s="244" t="s">
        <v>223</v>
      </c>
      <c r="E27" s="245" t="s">
        <v>27</v>
      </c>
      <c r="F27" s="70">
        <f t="shared" si="6"/>
        <v>8</v>
      </c>
      <c r="G27" s="75">
        <f t="shared" si="10"/>
        <v>0</v>
      </c>
      <c r="H27" s="72">
        <f t="shared" si="10"/>
        <v>0</v>
      </c>
      <c r="I27" s="70">
        <f t="shared" si="2"/>
        <v>17</v>
      </c>
      <c r="J27" s="75">
        <f t="shared" si="3"/>
        <v>5</v>
      </c>
      <c r="K27" s="75">
        <f t="shared" si="4"/>
        <v>8</v>
      </c>
      <c r="L27" s="72">
        <f t="shared" si="5"/>
        <v>0</v>
      </c>
      <c r="N27" s="70">
        <v>17</v>
      </c>
      <c r="O27" s="75">
        <v>5</v>
      </c>
      <c r="P27" s="72">
        <f t="shared" si="7"/>
        <v>22</v>
      </c>
      <c r="Q27" s="70"/>
      <c r="R27" s="75"/>
      <c r="S27" s="72"/>
      <c r="T27" s="74"/>
      <c r="U27" s="73"/>
      <c r="W27" s="74">
        <v>4</v>
      </c>
      <c r="X27" s="144"/>
      <c r="Y27" s="76">
        <v>4</v>
      </c>
      <c r="Z27" s="68">
        <f t="shared" si="8"/>
        <v>8</v>
      </c>
    </row>
    <row r="28" spans="1:28" x14ac:dyDescent="0.25">
      <c r="A28" s="131">
        <v>25</v>
      </c>
      <c r="B28" s="18" t="s">
        <v>3</v>
      </c>
      <c r="C28" s="244">
        <v>25</v>
      </c>
      <c r="D28" s="244" t="s">
        <v>224</v>
      </c>
      <c r="E28" s="245" t="s">
        <v>28</v>
      </c>
      <c r="F28" s="70">
        <f t="shared" si="6"/>
        <v>15</v>
      </c>
      <c r="G28" s="75">
        <f t="shared" si="10"/>
        <v>0</v>
      </c>
      <c r="H28" s="72">
        <f t="shared" si="10"/>
        <v>0</v>
      </c>
      <c r="I28" s="70">
        <f t="shared" si="2"/>
        <v>14</v>
      </c>
      <c r="J28" s="75">
        <f t="shared" si="3"/>
        <v>24</v>
      </c>
      <c r="K28" s="75">
        <f t="shared" si="4"/>
        <v>15</v>
      </c>
      <c r="L28" s="72">
        <f t="shared" si="5"/>
        <v>0</v>
      </c>
      <c r="N28" s="70">
        <v>14</v>
      </c>
      <c r="O28" s="75">
        <v>24</v>
      </c>
      <c r="P28" s="72">
        <f t="shared" si="7"/>
        <v>38</v>
      </c>
      <c r="Q28" s="70"/>
      <c r="R28" s="75"/>
      <c r="S28" s="72"/>
      <c r="T28" s="74"/>
      <c r="U28" s="73"/>
      <c r="W28" s="74">
        <v>12</v>
      </c>
      <c r="X28" s="144"/>
      <c r="Y28" s="76">
        <v>3</v>
      </c>
      <c r="Z28" s="68">
        <f t="shared" si="8"/>
        <v>15</v>
      </c>
    </row>
    <row r="29" spans="1:28" x14ac:dyDescent="0.25">
      <c r="A29" s="131">
        <v>26</v>
      </c>
      <c r="B29" s="18" t="s">
        <v>3</v>
      </c>
      <c r="C29" s="244">
        <v>26</v>
      </c>
      <c r="D29" s="244" t="s">
        <v>225</v>
      </c>
      <c r="E29" s="245" t="s">
        <v>29</v>
      </c>
      <c r="F29" s="70">
        <f t="shared" si="6"/>
        <v>5</v>
      </c>
      <c r="G29" s="75">
        <f t="shared" si="10"/>
        <v>0</v>
      </c>
      <c r="H29" s="72">
        <f t="shared" si="10"/>
        <v>0</v>
      </c>
      <c r="I29" s="70">
        <f t="shared" si="2"/>
        <v>10</v>
      </c>
      <c r="J29" s="75">
        <f t="shared" si="3"/>
        <v>6</v>
      </c>
      <c r="K29" s="75">
        <f t="shared" si="4"/>
        <v>5</v>
      </c>
      <c r="L29" s="72">
        <f t="shared" si="5"/>
        <v>0</v>
      </c>
      <c r="N29" s="70">
        <v>10</v>
      </c>
      <c r="O29" s="75">
        <v>6</v>
      </c>
      <c r="P29" s="72">
        <f t="shared" si="7"/>
        <v>16</v>
      </c>
      <c r="Q29" s="70"/>
      <c r="R29" s="75"/>
      <c r="S29" s="72"/>
      <c r="T29" s="74"/>
      <c r="U29" s="73"/>
      <c r="W29" s="74">
        <v>4</v>
      </c>
      <c r="X29" s="144"/>
      <c r="Y29" s="76">
        <v>1</v>
      </c>
      <c r="Z29" s="68">
        <f t="shared" si="8"/>
        <v>5</v>
      </c>
    </row>
    <row r="30" spans="1:28" ht="15.75" thickBot="1" x14ac:dyDescent="0.3">
      <c r="A30" s="131">
        <v>27</v>
      </c>
      <c r="B30" s="19" t="s">
        <v>3</v>
      </c>
      <c r="C30" s="248">
        <v>27</v>
      </c>
      <c r="D30" s="248" t="s">
        <v>226</v>
      </c>
      <c r="E30" s="249" t="s">
        <v>30</v>
      </c>
      <c r="F30" s="122">
        <f t="shared" si="6"/>
        <v>9</v>
      </c>
      <c r="G30" s="124">
        <f t="shared" si="10"/>
        <v>0</v>
      </c>
      <c r="H30" s="125">
        <f t="shared" si="10"/>
        <v>0</v>
      </c>
      <c r="I30" s="122">
        <f t="shared" si="2"/>
        <v>13</v>
      </c>
      <c r="J30" s="124">
        <f t="shared" si="3"/>
        <v>19</v>
      </c>
      <c r="K30" s="124">
        <f t="shared" si="4"/>
        <v>9</v>
      </c>
      <c r="L30" s="125">
        <f t="shared" si="5"/>
        <v>0</v>
      </c>
      <c r="N30" s="86">
        <v>13</v>
      </c>
      <c r="O30" s="91">
        <v>19</v>
      </c>
      <c r="P30" s="88">
        <f t="shared" si="7"/>
        <v>32</v>
      </c>
      <c r="Q30" s="122"/>
      <c r="R30" s="124"/>
      <c r="S30" s="125"/>
      <c r="T30" s="90"/>
      <c r="U30" s="89"/>
      <c r="W30" s="90">
        <v>7</v>
      </c>
      <c r="X30" s="146"/>
      <c r="Y30" s="92">
        <v>2</v>
      </c>
      <c r="Z30" s="68">
        <f>SUM(W30:Y30)</f>
        <v>9</v>
      </c>
    </row>
    <row r="31" spans="1:28" s="14" customFormat="1" ht="15.75" thickBot="1" x14ac:dyDescent="0.3">
      <c r="B31" s="189" t="s">
        <v>3</v>
      </c>
      <c r="C31" s="287" t="s">
        <v>147</v>
      </c>
      <c r="D31" s="288"/>
      <c r="E31" s="288"/>
      <c r="F31" s="187">
        <f t="shared" ref="F31:L31" si="11">SUM(F4:F30)</f>
        <v>113</v>
      </c>
      <c r="G31" s="187">
        <f t="shared" si="11"/>
        <v>47</v>
      </c>
      <c r="H31" s="187">
        <f t="shared" si="11"/>
        <v>19</v>
      </c>
      <c r="I31" s="187">
        <f t="shared" si="11"/>
        <v>258</v>
      </c>
      <c r="J31" s="187">
        <f t="shared" si="11"/>
        <v>178</v>
      </c>
      <c r="K31" s="187">
        <f t="shared" si="11"/>
        <v>160</v>
      </c>
      <c r="L31" s="187">
        <f t="shared" si="11"/>
        <v>19</v>
      </c>
      <c r="M31" s="60"/>
      <c r="N31" s="215">
        <f t="shared" ref="N31:U31" si="12">SUM(N4:N30)</f>
        <v>291</v>
      </c>
      <c r="O31" s="215">
        <f t="shared" si="12"/>
        <v>197</v>
      </c>
      <c r="P31" s="215">
        <f t="shared" si="12"/>
        <v>488</v>
      </c>
      <c r="Q31" s="217">
        <f t="shared" si="12"/>
        <v>0</v>
      </c>
      <c r="R31" s="215">
        <f t="shared" si="12"/>
        <v>0</v>
      </c>
      <c r="S31" s="216">
        <f t="shared" si="12"/>
        <v>0</v>
      </c>
      <c r="T31" s="21">
        <f t="shared" si="12"/>
        <v>14</v>
      </c>
      <c r="U31" s="28">
        <f t="shared" si="12"/>
        <v>0</v>
      </c>
      <c r="W31" s="21">
        <f>SUM(W4:W30)</f>
        <v>89</v>
      </c>
      <c r="X31" s="31">
        <f>SUM(X4:X30)</f>
        <v>0</v>
      </c>
      <c r="Y31" s="31">
        <f>SUM(Y4:Y30)</f>
        <v>24</v>
      </c>
      <c r="Z31" s="21">
        <f>SUM(Z4:Z30)</f>
        <v>113</v>
      </c>
      <c r="AA31" s="60"/>
      <c r="AB31" s="60"/>
    </row>
    <row r="32" spans="1:28" x14ac:dyDescent="0.25">
      <c r="A32" s="60">
        <v>28</v>
      </c>
      <c r="B32" s="190" t="s">
        <v>31</v>
      </c>
      <c r="C32" s="250">
        <v>1</v>
      </c>
      <c r="D32" s="250" t="s">
        <v>148</v>
      </c>
      <c r="E32" s="251" t="s">
        <v>32</v>
      </c>
      <c r="F32" s="184">
        <f t="shared" si="6"/>
        <v>12</v>
      </c>
      <c r="G32" s="66">
        <f t="shared" ref="G32:G53" si="13">Q32+T32</f>
        <v>3</v>
      </c>
      <c r="H32" s="64">
        <f t="shared" ref="H32:H53" si="14">R32+U32</f>
        <v>18</v>
      </c>
      <c r="I32" s="184">
        <f t="shared" ref="I32:I53" si="15">N32+Q32+T32-G32</f>
        <v>0</v>
      </c>
      <c r="J32" s="66">
        <f t="shared" ref="J32:J53" si="16">O32+R32+U32-H32</f>
        <v>0</v>
      </c>
      <c r="K32" s="66">
        <f t="shared" ref="K32:K53" si="17">G32+F32</f>
        <v>15</v>
      </c>
      <c r="L32" s="64">
        <f t="shared" ref="L32:L53" si="18">H32</f>
        <v>18</v>
      </c>
      <c r="N32" s="62"/>
      <c r="O32" s="66"/>
      <c r="P32" s="88">
        <f>SUM(N32:O32)</f>
        <v>0</v>
      </c>
      <c r="Q32" s="62"/>
      <c r="R32" s="66">
        <v>17</v>
      </c>
      <c r="S32" s="64">
        <f>SUM(Q32:R32)</f>
        <v>17</v>
      </c>
      <c r="T32" s="68">
        <v>3</v>
      </c>
      <c r="U32" s="69">
        <v>1</v>
      </c>
      <c r="W32" s="68">
        <v>4</v>
      </c>
      <c r="X32" s="147">
        <v>6</v>
      </c>
      <c r="Y32" s="97">
        <v>2</v>
      </c>
      <c r="Z32" s="68">
        <f>SUM(W32:Y32)</f>
        <v>12</v>
      </c>
    </row>
    <row r="33" spans="1:28" x14ac:dyDescent="0.25">
      <c r="A33" s="60">
        <v>29</v>
      </c>
      <c r="B33" s="191" t="s">
        <v>31</v>
      </c>
      <c r="C33" s="252">
        <v>2</v>
      </c>
      <c r="D33" s="252" t="s">
        <v>149</v>
      </c>
      <c r="E33" s="253" t="s">
        <v>33</v>
      </c>
      <c r="F33" s="185">
        <f t="shared" si="6"/>
        <v>10</v>
      </c>
      <c r="G33" s="75">
        <f t="shared" si="13"/>
        <v>0</v>
      </c>
      <c r="H33" s="72">
        <f t="shared" si="14"/>
        <v>7</v>
      </c>
      <c r="I33" s="185">
        <f t="shared" si="15"/>
        <v>0</v>
      </c>
      <c r="J33" s="75">
        <f t="shared" si="16"/>
        <v>0</v>
      </c>
      <c r="K33" s="75">
        <f t="shared" si="17"/>
        <v>10</v>
      </c>
      <c r="L33" s="72">
        <f t="shared" si="18"/>
        <v>7</v>
      </c>
      <c r="N33" s="70"/>
      <c r="O33" s="75"/>
      <c r="P33" s="72">
        <f t="shared" ref="P33:P53" si="19">SUM(N33:O33)</f>
        <v>0</v>
      </c>
      <c r="Q33" s="70"/>
      <c r="R33" s="75">
        <v>7</v>
      </c>
      <c r="S33" s="72">
        <f t="shared" ref="S33:S53" si="20">SUM(Q33:R33)</f>
        <v>7</v>
      </c>
      <c r="T33" s="74"/>
      <c r="U33" s="73"/>
      <c r="W33" s="74">
        <v>3</v>
      </c>
      <c r="X33" s="144">
        <v>6</v>
      </c>
      <c r="Y33" s="76">
        <v>1</v>
      </c>
      <c r="Z33" s="68">
        <f t="shared" ref="Z33:Z53" si="21">SUM(W33:Y33)</f>
        <v>10</v>
      </c>
    </row>
    <row r="34" spans="1:28" x14ac:dyDescent="0.25">
      <c r="A34" s="60">
        <v>30</v>
      </c>
      <c r="B34" s="191" t="s">
        <v>31</v>
      </c>
      <c r="C34" s="252">
        <v>3</v>
      </c>
      <c r="D34" s="252" t="s">
        <v>150</v>
      </c>
      <c r="E34" s="253" t="s">
        <v>34</v>
      </c>
      <c r="F34" s="185">
        <f t="shared" si="6"/>
        <v>9</v>
      </c>
      <c r="G34" s="75">
        <f t="shared" si="13"/>
        <v>0</v>
      </c>
      <c r="H34" s="72">
        <f t="shared" si="14"/>
        <v>7</v>
      </c>
      <c r="I34" s="185">
        <f t="shared" si="15"/>
        <v>0</v>
      </c>
      <c r="J34" s="75">
        <f t="shared" si="16"/>
        <v>0</v>
      </c>
      <c r="K34" s="75">
        <f t="shared" si="17"/>
        <v>9</v>
      </c>
      <c r="L34" s="72">
        <f t="shared" si="18"/>
        <v>7</v>
      </c>
      <c r="N34" s="70"/>
      <c r="O34" s="75"/>
      <c r="P34" s="72">
        <f t="shared" si="19"/>
        <v>0</v>
      </c>
      <c r="Q34" s="70"/>
      <c r="R34" s="75">
        <v>7</v>
      </c>
      <c r="S34" s="72">
        <f t="shared" si="20"/>
        <v>7</v>
      </c>
      <c r="T34" s="74"/>
      <c r="U34" s="73"/>
      <c r="W34" s="74">
        <v>2</v>
      </c>
      <c r="X34" s="144">
        <v>6</v>
      </c>
      <c r="Y34" s="76">
        <v>1</v>
      </c>
      <c r="Z34" s="68">
        <f t="shared" si="21"/>
        <v>9</v>
      </c>
    </row>
    <row r="35" spans="1:28" x14ac:dyDescent="0.25">
      <c r="A35" s="60">
        <v>31</v>
      </c>
      <c r="B35" s="191" t="s">
        <v>31</v>
      </c>
      <c r="C35" s="252">
        <v>4</v>
      </c>
      <c r="D35" s="252" t="s">
        <v>151</v>
      </c>
      <c r="E35" s="253" t="s">
        <v>35</v>
      </c>
      <c r="F35" s="185">
        <f t="shared" si="6"/>
        <v>10</v>
      </c>
      <c r="G35" s="75">
        <f t="shared" si="13"/>
        <v>0</v>
      </c>
      <c r="H35" s="72">
        <f t="shared" si="14"/>
        <v>6</v>
      </c>
      <c r="I35" s="185">
        <f t="shared" si="15"/>
        <v>0</v>
      </c>
      <c r="J35" s="75">
        <f t="shared" si="16"/>
        <v>0</v>
      </c>
      <c r="K35" s="75">
        <f t="shared" si="17"/>
        <v>10</v>
      </c>
      <c r="L35" s="72">
        <f t="shared" si="18"/>
        <v>6</v>
      </c>
      <c r="N35" s="70"/>
      <c r="O35" s="75"/>
      <c r="P35" s="72">
        <f t="shared" si="19"/>
        <v>0</v>
      </c>
      <c r="Q35" s="70"/>
      <c r="R35" s="75">
        <v>6</v>
      </c>
      <c r="S35" s="72">
        <f t="shared" si="20"/>
        <v>6</v>
      </c>
      <c r="T35" s="74"/>
      <c r="U35" s="73"/>
      <c r="W35" s="74">
        <v>3</v>
      </c>
      <c r="X35" s="144">
        <v>6</v>
      </c>
      <c r="Y35" s="76">
        <v>1</v>
      </c>
      <c r="Z35" s="68">
        <f t="shared" si="21"/>
        <v>10</v>
      </c>
    </row>
    <row r="36" spans="1:28" x14ac:dyDescent="0.25">
      <c r="A36" s="60">
        <v>32</v>
      </c>
      <c r="B36" s="191" t="s">
        <v>31</v>
      </c>
      <c r="C36" s="252">
        <v>5</v>
      </c>
      <c r="D36" s="252" t="s">
        <v>152</v>
      </c>
      <c r="E36" s="253" t="s">
        <v>36</v>
      </c>
      <c r="F36" s="185">
        <f t="shared" si="6"/>
        <v>10</v>
      </c>
      <c r="G36" s="75">
        <f t="shared" si="13"/>
        <v>0</v>
      </c>
      <c r="H36" s="72">
        <f t="shared" si="14"/>
        <v>6</v>
      </c>
      <c r="I36" s="185">
        <f t="shared" si="15"/>
        <v>0</v>
      </c>
      <c r="J36" s="75">
        <f t="shared" si="16"/>
        <v>0</v>
      </c>
      <c r="K36" s="75">
        <f t="shared" si="17"/>
        <v>10</v>
      </c>
      <c r="L36" s="72">
        <f t="shared" si="18"/>
        <v>6</v>
      </c>
      <c r="N36" s="70"/>
      <c r="O36" s="75"/>
      <c r="P36" s="72">
        <f t="shared" si="19"/>
        <v>0</v>
      </c>
      <c r="Q36" s="70"/>
      <c r="R36" s="75">
        <v>6</v>
      </c>
      <c r="S36" s="72">
        <f t="shared" si="20"/>
        <v>6</v>
      </c>
      <c r="T36" s="74"/>
      <c r="U36" s="73"/>
      <c r="W36" s="74">
        <v>3</v>
      </c>
      <c r="X36" s="144">
        <v>6</v>
      </c>
      <c r="Y36" s="76">
        <v>1</v>
      </c>
      <c r="Z36" s="68">
        <f t="shared" si="21"/>
        <v>10</v>
      </c>
    </row>
    <row r="37" spans="1:28" x14ac:dyDescent="0.25">
      <c r="A37" s="60">
        <v>33</v>
      </c>
      <c r="B37" s="191" t="s">
        <v>31</v>
      </c>
      <c r="C37" s="252">
        <v>6</v>
      </c>
      <c r="D37" s="252" t="s">
        <v>153</v>
      </c>
      <c r="E37" s="253" t="s">
        <v>37</v>
      </c>
      <c r="F37" s="185">
        <f t="shared" si="6"/>
        <v>10</v>
      </c>
      <c r="G37" s="75">
        <f t="shared" si="13"/>
        <v>0</v>
      </c>
      <c r="H37" s="72">
        <f t="shared" si="14"/>
        <v>11</v>
      </c>
      <c r="I37" s="185">
        <f t="shared" si="15"/>
        <v>0</v>
      </c>
      <c r="J37" s="75">
        <f t="shared" si="16"/>
        <v>0</v>
      </c>
      <c r="K37" s="75">
        <f t="shared" si="17"/>
        <v>10</v>
      </c>
      <c r="L37" s="72">
        <f t="shared" si="18"/>
        <v>11</v>
      </c>
      <c r="N37" s="70"/>
      <c r="O37" s="75"/>
      <c r="P37" s="72">
        <f t="shared" si="19"/>
        <v>0</v>
      </c>
      <c r="Q37" s="70"/>
      <c r="R37" s="75">
        <v>11</v>
      </c>
      <c r="S37" s="72">
        <f t="shared" si="20"/>
        <v>11</v>
      </c>
      <c r="T37" s="74"/>
      <c r="U37" s="73"/>
      <c r="W37" s="74">
        <v>3</v>
      </c>
      <c r="X37" s="144">
        <v>6</v>
      </c>
      <c r="Y37" s="76">
        <v>1</v>
      </c>
      <c r="Z37" s="68">
        <f t="shared" si="21"/>
        <v>10</v>
      </c>
    </row>
    <row r="38" spans="1:28" x14ac:dyDescent="0.25">
      <c r="A38" s="60">
        <v>34</v>
      </c>
      <c r="B38" s="191" t="s">
        <v>31</v>
      </c>
      <c r="C38" s="252">
        <v>7</v>
      </c>
      <c r="D38" s="252" t="s">
        <v>154</v>
      </c>
      <c r="E38" s="253" t="s">
        <v>38</v>
      </c>
      <c r="F38" s="185">
        <f t="shared" si="6"/>
        <v>9</v>
      </c>
      <c r="G38" s="75">
        <f t="shared" si="13"/>
        <v>1</v>
      </c>
      <c r="H38" s="72">
        <f t="shared" si="14"/>
        <v>7</v>
      </c>
      <c r="I38" s="185">
        <f t="shared" si="15"/>
        <v>0</v>
      </c>
      <c r="J38" s="75">
        <f t="shared" si="16"/>
        <v>0</v>
      </c>
      <c r="K38" s="75">
        <f t="shared" si="17"/>
        <v>10</v>
      </c>
      <c r="L38" s="72">
        <f t="shared" si="18"/>
        <v>7</v>
      </c>
      <c r="N38" s="70"/>
      <c r="O38" s="75"/>
      <c r="P38" s="72">
        <f t="shared" si="19"/>
        <v>0</v>
      </c>
      <c r="Q38" s="70">
        <v>1</v>
      </c>
      <c r="R38" s="75">
        <v>7</v>
      </c>
      <c r="S38" s="72">
        <f t="shared" si="20"/>
        <v>8</v>
      </c>
      <c r="T38" s="74"/>
      <c r="U38" s="73"/>
      <c r="W38" s="74">
        <v>2</v>
      </c>
      <c r="X38" s="144">
        <v>6</v>
      </c>
      <c r="Y38" s="76">
        <v>1</v>
      </c>
      <c r="Z38" s="68">
        <f t="shared" si="21"/>
        <v>9</v>
      </c>
    </row>
    <row r="39" spans="1:28" s="150" customFormat="1" x14ac:dyDescent="0.25">
      <c r="A39" s="150">
        <v>35</v>
      </c>
      <c r="B39" s="192" t="s">
        <v>31</v>
      </c>
      <c r="C39" s="254">
        <v>8</v>
      </c>
      <c r="D39" s="254" t="s">
        <v>155</v>
      </c>
      <c r="E39" s="255" t="s">
        <v>39</v>
      </c>
      <c r="F39" s="188">
        <f t="shared" si="6"/>
        <v>19</v>
      </c>
      <c r="G39" s="155">
        <f t="shared" si="13"/>
        <v>2</v>
      </c>
      <c r="H39" s="152">
        <f t="shared" si="14"/>
        <v>10</v>
      </c>
      <c r="I39" s="188">
        <f t="shared" si="15"/>
        <v>0</v>
      </c>
      <c r="J39" s="155">
        <f t="shared" si="16"/>
        <v>0</v>
      </c>
      <c r="K39" s="155">
        <f t="shared" si="17"/>
        <v>21</v>
      </c>
      <c r="L39" s="152">
        <f t="shared" si="18"/>
        <v>10</v>
      </c>
      <c r="N39" s="151"/>
      <c r="O39" s="155"/>
      <c r="P39" s="152">
        <f t="shared" si="19"/>
        <v>0</v>
      </c>
      <c r="Q39" s="151">
        <v>2</v>
      </c>
      <c r="R39" s="155">
        <v>10</v>
      </c>
      <c r="S39" s="152">
        <f t="shared" si="20"/>
        <v>12</v>
      </c>
      <c r="T39" s="154"/>
      <c r="U39" s="153"/>
      <c r="W39" s="154">
        <v>10</v>
      </c>
      <c r="X39" s="156">
        <v>6</v>
      </c>
      <c r="Y39" s="157">
        <v>3</v>
      </c>
      <c r="Z39" s="158">
        <f t="shared" si="21"/>
        <v>19</v>
      </c>
      <c r="AB39" s="60"/>
    </row>
    <row r="40" spans="1:28" x14ac:dyDescent="0.25">
      <c r="A40" s="131">
        <v>36</v>
      </c>
      <c r="B40" s="191" t="s">
        <v>31</v>
      </c>
      <c r="C40" s="252">
        <v>9</v>
      </c>
      <c r="D40" s="252" t="s">
        <v>156</v>
      </c>
      <c r="E40" s="253" t="s">
        <v>40</v>
      </c>
      <c r="F40" s="185">
        <f t="shared" si="6"/>
        <v>2</v>
      </c>
      <c r="G40" s="75">
        <f t="shared" si="13"/>
        <v>2</v>
      </c>
      <c r="H40" s="72">
        <f t="shared" si="14"/>
        <v>6</v>
      </c>
      <c r="I40" s="185">
        <f t="shared" si="15"/>
        <v>7</v>
      </c>
      <c r="J40" s="75">
        <f t="shared" si="16"/>
        <v>0</v>
      </c>
      <c r="K40" s="75">
        <f t="shared" si="17"/>
        <v>4</v>
      </c>
      <c r="L40" s="72">
        <f t="shared" si="18"/>
        <v>6</v>
      </c>
      <c r="N40" s="70">
        <v>7</v>
      </c>
      <c r="O40" s="75"/>
      <c r="P40" s="72">
        <f t="shared" si="19"/>
        <v>7</v>
      </c>
      <c r="Q40" s="100">
        <v>2</v>
      </c>
      <c r="R40" s="101">
        <v>6</v>
      </c>
      <c r="S40" s="72">
        <f t="shared" si="20"/>
        <v>8</v>
      </c>
      <c r="T40" s="74"/>
      <c r="U40" s="73"/>
      <c r="W40" s="74">
        <v>2</v>
      </c>
      <c r="X40" s="144">
        <v>0</v>
      </c>
      <c r="Y40" s="76">
        <v>0</v>
      </c>
      <c r="Z40" s="68">
        <f t="shared" si="21"/>
        <v>2</v>
      </c>
    </row>
    <row r="41" spans="1:28" x14ac:dyDescent="0.25">
      <c r="A41" s="131">
        <v>37</v>
      </c>
      <c r="B41" s="191" t="s">
        <v>31</v>
      </c>
      <c r="C41" s="252">
        <v>10</v>
      </c>
      <c r="D41" s="252" t="s">
        <v>157</v>
      </c>
      <c r="E41" s="253" t="s">
        <v>14</v>
      </c>
      <c r="F41" s="185">
        <f t="shared" si="6"/>
        <v>5</v>
      </c>
      <c r="G41" s="75">
        <f t="shared" si="13"/>
        <v>3</v>
      </c>
      <c r="H41" s="72">
        <f t="shared" si="14"/>
        <v>6</v>
      </c>
      <c r="I41" s="185">
        <f t="shared" si="15"/>
        <v>6</v>
      </c>
      <c r="J41" s="75">
        <f t="shared" si="16"/>
        <v>0</v>
      </c>
      <c r="K41" s="75">
        <f t="shared" si="17"/>
        <v>8</v>
      </c>
      <c r="L41" s="72">
        <f t="shared" si="18"/>
        <v>6</v>
      </c>
      <c r="N41" s="70">
        <v>6</v>
      </c>
      <c r="O41" s="75"/>
      <c r="P41" s="72">
        <f t="shared" si="19"/>
        <v>6</v>
      </c>
      <c r="Q41" s="100">
        <v>3</v>
      </c>
      <c r="R41" s="101">
        <v>6</v>
      </c>
      <c r="S41" s="72">
        <f t="shared" si="20"/>
        <v>9</v>
      </c>
      <c r="T41" s="74"/>
      <c r="U41" s="73"/>
      <c r="W41" s="74">
        <v>5</v>
      </c>
      <c r="X41" s="144">
        <v>0</v>
      </c>
      <c r="Y41" s="76">
        <v>0</v>
      </c>
      <c r="Z41" s="68">
        <f t="shared" si="21"/>
        <v>5</v>
      </c>
    </row>
    <row r="42" spans="1:28" x14ac:dyDescent="0.25">
      <c r="A42" s="60">
        <v>38</v>
      </c>
      <c r="B42" s="191" t="s">
        <v>31</v>
      </c>
      <c r="C42" s="252">
        <v>11</v>
      </c>
      <c r="D42" s="252" t="s">
        <v>158</v>
      </c>
      <c r="E42" s="253" t="s">
        <v>41</v>
      </c>
      <c r="F42" s="185">
        <f>Z42</f>
        <v>12</v>
      </c>
      <c r="G42" s="75">
        <f t="shared" si="13"/>
        <v>1</v>
      </c>
      <c r="H42" s="72">
        <f t="shared" si="14"/>
        <v>7</v>
      </c>
      <c r="I42" s="185">
        <f t="shared" si="15"/>
        <v>0</v>
      </c>
      <c r="J42" s="75">
        <f t="shared" si="16"/>
        <v>0</v>
      </c>
      <c r="K42" s="75">
        <f t="shared" si="17"/>
        <v>13</v>
      </c>
      <c r="L42" s="72">
        <f t="shared" si="18"/>
        <v>7</v>
      </c>
      <c r="N42" s="70"/>
      <c r="O42" s="75"/>
      <c r="P42" s="72">
        <f t="shared" si="19"/>
        <v>0</v>
      </c>
      <c r="Q42" s="70">
        <v>1</v>
      </c>
      <c r="R42" s="75">
        <v>7</v>
      </c>
      <c r="S42" s="72">
        <f t="shared" si="20"/>
        <v>8</v>
      </c>
      <c r="T42" s="74"/>
      <c r="U42" s="73"/>
      <c r="W42" s="74">
        <v>4</v>
      </c>
      <c r="X42" s="144">
        <v>6</v>
      </c>
      <c r="Y42" s="76">
        <v>2</v>
      </c>
      <c r="Z42" s="68">
        <f t="shared" si="21"/>
        <v>12</v>
      </c>
    </row>
    <row r="43" spans="1:28" x14ac:dyDescent="0.25">
      <c r="A43" s="60">
        <v>39</v>
      </c>
      <c r="B43" s="191" t="s">
        <v>31</v>
      </c>
      <c r="C43" s="252">
        <v>12</v>
      </c>
      <c r="D43" s="252" t="s">
        <v>159</v>
      </c>
      <c r="E43" s="253" t="s">
        <v>42</v>
      </c>
      <c r="F43" s="185">
        <f t="shared" si="6"/>
        <v>9</v>
      </c>
      <c r="G43" s="75">
        <f t="shared" si="13"/>
        <v>3</v>
      </c>
      <c r="H43" s="72">
        <f t="shared" si="14"/>
        <v>4</v>
      </c>
      <c r="I43" s="185">
        <f t="shared" si="15"/>
        <v>0</v>
      </c>
      <c r="J43" s="75">
        <f t="shared" si="16"/>
        <v>0</v>
      </c>
      <c r="K43" s="75">
        <f t="shared" si="17"/>
        <v>12</v>
      </c>
      <c r="L43" s="72">
        <f t="shared" si="18"/>
        <v>4</v>
      </c>
      <c r="N43" s="70"/>
      <c r="O43" s="75"/>
      <c r="P43" s="72">
        <f t="shared" si="19"/>
        <v>0</v>
      </c>
      <c r="Q43" s="70">
        <v>3</v>
      </c>
      <c r="R43" s="75">
        <v>4</v>
      </c>
      <c r="S43" s="72">
        <f t="shared" si="20"/>
        <v>7</v>
      </c>
      <c r="T43" s="74"/>
      <c r="U43" s="73"/>
      <c r="W43" s="74">
        <v>2</v>
      </c>
      <c r="X43" s="144">
        <v>6</v>
      </c>
      <c r="Y43" s="76">
        <v>1</v>
      </c>
      <c r="Z43" s="68">
        <f t="shared" si="21"/>
        <v>9</v>
      </c>
    </row>
    <row r="44" spans="1:28" x14ac:dyDescent="0.25">
      <c r="A44" s="60">
        <v>40</v>
      </c>
      <c r="B44" s="191" t="s">
        <v>31</v>
      </c>
      <c r="C44" s="252">
        <v>13</v>
      </c>
      <c r="D44" s="252" t="s">
        <v>160</v>
      </c>
      <c r="E44" s="253" t="s">
        <v>43</v>
      </c>
      <c r="F44" s="185">
        <f t="shared" si="6"/>
        <v>9</v>
      </c>
      <c r="G44" s="75">
        <f t="shared" si="13"/>
        <v>1</v>
      </c>
      <c r="H44" s="72">
        <f t="shared" si="14"/>
        <v>4</v>
      </c>
      <c r="I44" s="185">
        <f t="shared" si="15"/>
        <v>0</v>
      </c>
      <c r="J44" s="75">
        <f t="shared" si="16"/>
        <v>0</v>
      </c>
      <c r="K44" s="75">
        <f t="shared" si="17"/>
        <v>10</v>
      </c>
      <c r="L44" s="72">
        <f t="shared" si="18"/>
        <v>4</v>
      </c>
      <c r="N44" s="70"/>
      <c r="O44" s="75"/>
      <c r="P44" s="72">
        <f t="shared" si="19"/>
        <v>0</v>
      </c>
      <c r="Q44" s="70">
        <v>1</v>
      </c>
      <c r="R44" s="75">
        <v>4</v>
      </c>
      <c r="S44" s="72">
        <f t="shared" si="20"/>
        <v>5</v>
      </c>
      <c r="T44" s="74"/>
      <c r="U44" s="73"/>
      <c r="W44" s="74">
        <v>2</v>
      </c>
      <c r="X44" s="144">
        <v>6</v>
      </c>
      <c r="Y44" s="76">
        <v>1</v>
      </c>
      <c r="Z44" s="68">
        <f t="shared" si="21"/>
        <v>9</v>
      </c>
    </row>
    <row r="45" spans="1:28" s="150" customFormat="1" x14ac:dyDescent="0.25">
      <c r="A45" s="150">
        <v>41</v>
      </c>
      <c r="B45" s="192" t="s">
        <v>31</v>
      </c>
      <c r="C45" s="254">
        <v>14</v>
      </c>
      <c r="D45" s="254" t="s">
        <v>161</v>
      </c>
      <c r="E45" s="255" t="s">
        <v>44</v>
      </c>
      <c r="F45" s="188">
        <f t="shared" si="6"/>
        <v>9</v>
      </c>
      <c r="G45" s="155">
        <f t="shared" si="13"/>
        <v>1</v>
      </c>
      <c r="H45" s="152">
        <f t="shared" si="14"/>
        <v>4</v>
      </c>
      <c r="I45" s="188">
        <f t="shared" si="15"/>
        <v>0</v>
      </c>
      <c r="J45" s="155">
        <f t="shared" si="16"/>
        <v>0</v>
      </c>
      <c r="K45" s="155">
        <f t="shared" si="17"/>
        <v>10</v>
      </c>
      <c r="L45" s="152">
        <f t="shared" si="18"/>
        <v>4</v>
      </c>
      <c r="N45" s="151"/>
      <c r="O45" s="155"/>
      <c r="P45" s="152">
        <f t="shared" si="19"/>
        <v>0</v>
      </c>
      <c r="Q45" s="151">
        <v>1</v>
      </c>
      <c r="R45" s="155">
        <v>4</v>
      </c>
      <c r="S45" s="152">
        <f t="shared" si="20"/>
        <v>5</v>
      </c>
      <c r="T45" s="154"/>
      <c r="U45" s="153"/>
      <c r="W45" s="154">
        <v>2</v>
      </c>
      <c r="X45" s="156">
        <v>6</v>
      </c>
      <c r="Y45" s="157">
        <v>1</v>
      </c>
      <c r="Z45" s="158">
        <f t="shared" si="21"/>
        <v>9</v>
      </c>
      <c r="AB45" s="60"/>
    </row>
    <row r="46" spans="1:28" x14ac:dyDescent="0.25">
      <c r="A46" s="60">
        <v>42</v>
      </c>
      <c r="B46" s="191" t="s">
        <v>31</v>
      </c>
      <c r="C46" s="252">
        <v>15</v>
      </c>
      <c r="D46" s="252" t="s">
        <v>162</v>
      </c>
      <c r="E46" s="253" t="s">
        <v>45</v>
      </c>
      <c r="F46" s="185">
        <f t="shared" si="6"/>
        <v>9</v>
      </c>
      <c r="G46" s="75">
        <f t="shared" si="13"/>
        <v>2</v>
      </c>
      <c r="H46" s="72">
        <f t="shared" si="14"/>
        <v>5</v>
      </c>
      <c r="I46" s="185">
        <f t="shared" si="15"/>
        <v>0</v>
      </c>
      <c r="J46" s="75">
        <f t="shared" si="16"/>
        <v>0</v>
      </c>
      <c r="K46" s="75">
        <f t="shared" si="17"/>
        <v>11</v>
      </c>
      <c r="L46" s="72">
        <f t="shared" si="18"/>
        <v>5</v>
      </c>
      <c r="N46" s="70"/>
      <c r="O46" s="75"/>
      <c r="P46" s="72">
        <f t="shared" si="19"/>
        <v>0</v>
      </c>
      <c r="Q46" s="70">
        <v>2</v>
      </c>
      <c r="R46" s="75">
        <v>5</v>
      </c>
      <c r="S46" s="72">
        <f t="shared" si="20"/>
        <v>7</v>
      </c>
      <c r="T46" s="74"/>
      <c r="U46" s="73"/>
      <c r="W46" s="74">
        <v>2</v>
      </c>
      <c r="X46" s="144">
        <v>6</v>
      </c>
      <c r="Y46" s="76">
        <v>1</v>
      </c>
      <c r="Z46" s="68">
        <f t="shared" si="21"/>
        <v>9</v>
      </c>
    </row>
    <row r="47" spans="1:28" x14ac:dyDescent="0.25">
      <c r="A47" s="60">
        <v>43</v>
      </c>
      <c r="B47" s="191" t="s">
        <v>31</v>
      </c>
      <c r="C47" s="252">
        <v>16</v>
      </c>
      <c r="D47" s="252" t="s">
        <v>163</v>
      </c>
      <c r="E47" s="253" t="s">
        <v>46</v>
      </c>
      <c r="F47" s="185">
        <f t="shared" si="6"/>
        <v>8</v>
      </c>
      <c r="G47" s="75">
        <f t="shared" si="13"/>
        <v>1</v>
      </c>
      <c r="H47" s="72">
        <f t="shared" si="14"/>
        <v>5</v>
      </c>
      <c r="I47" s="185">
        <f t="shared" si="15"/>
        <v>0</v>
      </c>
      <c r="J47" s="75">
        <f t="shared" si="16"/>
        <v>0</v>
      </c>
      <c r="K47" s="75">
        <f t="shared" si="17"/>
        <v>9</v>
      </c>
      <c r="L47" s="72">
        <f t="shared" si="18"/>
        <v>5</v>
      </c>
      <c r="N47" s="70"/>
      <c r="O47" s="75"/>
      <c r="P47" s="72">
        <f t="shared" si="19"/>
        <v>0</v>
      </c>
      <c r="Q47" s="70">
        <v>1</v>
      </c>
      <c r="R47" s="75">
        <v>5</v>
      </c>
      <c r="S47" s="72">
        <f t="shared" si="20"/>
        <v>6</v>
      </c>
      <c r="T47" s="74"/>
      <c r="U47" s="73"/>
      <c r="W47" s="74">
        <v>1</v>
      </c>
      <c r="X47" s="144">
        <v>6</v>
      </c>
      <c r="Y47" s="76">
        <v>1</v>
      </c>
      <c r="Z47" s="68">
        <f t="shared" si="21"/>
        <v>8</v>
      </c>
    </row>
    <row r="48" spans="1:28" x14ac:dyDescent="0.25">
      <c r="A48" s="60">
        <v>44</v>
      </c>
      <c r="B48" s="191" t="s">
        <v>31</v>
      </c>
      <c r="C48" s="252">
        <v>17</v>
      </c>
      <c r="D48" s="252" t="s">
        <v>164</v>
      </c>
      <c r="E48" s="253" t="s">
        <v>47</v>
      </c>
      <c r="F48" s="185">
        <f t="shared" si="6"/>
        <v>8</v>
      </c>
      <c r="G48" s="75">
        <f t="shared" si="13"/>
        <v>1</v>
      </c>
      <c r="H48" s="72">
        <f t="shared" si="14"/>
        <v>4</v>
      </c>
      <c r="I48" s="185">
        <f t="shared" si="15"/>
        <v>0</v>
      </c>
      <c r="J48" s="75">
        <f t="shared" si="16"/>
        <v>0</v>
      </c>
      <c r="K48" s="75">
        <f t="shared" si="17"/>
        <v>9</v>
      </c>
      <c r="L48" s="72">
        <f t="shared" si="18"/>
        <v>4</v>
      </c>
      <c r="N48" s="70"/>
      <c r="O48" s="75"/>
      <c r="P48" s="72">
        <f t="shared" si="19"/>
        <v>0</v>
      </c>
      <c r="Q48" s="70">
        <v>1</v>
      </c>
      <c r="R48" s="75">
        <v>4</v>
      </c>
      <c r="S48" s="72">
        <f t="shared" si="20"/>
        <v>5</v>
      </c>
      <c r="T48" s="74"/>
      <c r="U48" s="73"/>
      <c r="W48" s="74">
        <v>1</v>
      </c>
      <c r="X48" s="144">
        <v>6</v>
      </c>
      <c r="Y48" s="76">
        <v>1</v>
      </c>
      <c r="Z48" s="68">
        <f t="shared" si="21"/>
        <v>8</v>
      </c>
    </row>
    <row r="49" spans="1:28" x14ac:dyDescent="0.25">
      <c r="A49" s="60">
        <v>45</v>
      </c>
      <c r="B49" s="191" t="s">
        <v>31</v>
      </c>
      <c r="C49" s="252">
        <v>18</v>
      </c>
      <c r="D49" s="252" t="s">
        <v>165</v>
      </c>
      <c r="E49" s="253" t="s">
        <v>48</v>
      </c>
      <c r="F49" s="185">
        <f t="shared" si="6"/>
        <v>9</v>
      </c>
      <c r="G49" s="75">
        <f t="shared" si="13"/>
        <v>1</v>
      </c>
      <c r="H49" s="72">
        <f t="shared" si="14"/>
        <v>3</v>
      </c>
      <c r="I49" s="185">
        <f t="shared" si="15"/>
        <v>0</v>
      </c>
      <c r="J49" s="75">
        <f t="shared" si="16"/>
        <v>0</v>
      </c>
      <c r="K49" s="75">
        <f t="shared" si="17"/>
        <v>10</v>
      </c>
      <c r="L49" s="72">
        <f t="shared" si="18"/>
        <v>3</v>
      </c>
      <c r="N49" s="70"/>
      <c r="O49" s="75"/>
      <c r="P49" s="72">
        <f t="shared" si="19"/>
        <v>0</v>
      </c>
      <c r="Q49" s="70">
        <v>1</v>
      </c>
      <c r="R49" s="75">
        <v>3</v>
      </c>
      <c r="S49" s="72">
        <f t="shared" si="20"/>
        <v>4</v>
      </c>
      <c r="T49" s="74"/>
      <c r="U49" s="73"/>
      <c r="W49" s="74">
        <v>2</v>
      </c>
      <c r="X49" s="144">
        <v>6</v>
      </c>
      <c r="Y49" s="76">
        <v>1</v>
      </c>
      <c r="Z49" s="68">
        <f t="shared" si="21"/>
        <v>9</v>
      </c>
    </row>
    <row r="50" spans="1:28" x14ac:dyDescent="0.25">
      <c r="A50" s="60">
        <v>46</v>
      </c>
      <c r="B50" s="191" t="s">
        <v>31</v>
      </c>
      <c r="C50" s="252">
        <v>19</v>
      </c>
      <c r="D50" s="252" t="s">
        <v>166</v>
      </c>
      <c r="E50" s="253" t="s">
        <v>49</v>
      </c>
      <c r="F50" s="185">
        <f t="shared" si="6"/>
        <v>9</v>
      </c>
      <c r="G50" s="75">
        <f t="shared" si="13"/>
        <v>2</v>
      </c>
      <c r="H50" s="72">
        <f t="shared" si="14"/>
        <v>4</v>
      </c>
      <c r="I50" s="185">
        <f t="shared" si="15"/>
        <v>0</v>
      </c>
      <c r="J50" s="75">
        <f t="shared" si="16"/>
        <v>0</v>
      </c>
      <c r="K50" s="75">
        <f t="shared" si="17"/>
        <v>11</v>
      </c>
      <c r="L50" s="72">
        <f t="shared" si="18"/>
        <v>4</v>
      </c>
      <c r="N50" s="70"/>
      <c r="O50" s="75"/>
      <c r="P50" s="72">
        <f t="shared" si="19"/>
        <v>0</v>
      </c>
      <c r="Q50" s="70">
        <v>2</v>
      </c>
      <c r="R50" s="75">
        <v>4</v>
      </c>
      <c r="S50" s="72">
        <f t="shared" si="20"/>
        <v>6</v>
      </c>
      <c r="T50" s="74"/>
      <c r="U50" s="73"/>
      <c r="W50" s="74">
        <v>2</v>
      </c>
      <c r="X50" s="144">
        <v>6</v>
      </c>
      <c r="Y50" s="76">
        <v>1</v>
      </c>
      <c r="Z50" s="68">
        <f t="shared" si="21"/>
        <v>9</v>
      </c>
    </row>
    <row r="51" spans="1:28" x14ac:dyDescent="0.25">
      <c r="A51" s="131">
        <v>47</v>
      </c>
      <c r="B51" s="191" t="s">
        <v>31</v>
      </c>
      <c r="C51" s="252">
        <v>20</v>
      </c>
      <c r="D51" s="252" t="s">
        <v>167</v>
      </c>
      <c r="E51" s="253" t="s">
        <v>50</v>
      </c>
      <c r="F51" s="185">
        <f t="shared" si="6"/>
        <v>10</v>
      </c>
      <c r="G51" s="75">
        <f t="shared" si="13"/>
        <v>5</v>
      </c>
      <c r="H51" s="72">
        <f t="shared" si="14"/>
        <v>7</v>
      </c>
      <c r="I51" s="185">
        <f t="shared" si="15"/>
        <v>0</v>
      </c>
      <c r="J51" s="75">
        <f t="shared" si="16"/>
        <v>0</v>
      </c>
      <c r="K51" s="75">
        <f t="shared" si="17"/>
        <v>15</v>
      </c>
      <c r="L51" s="72">
        <f t="shared" si="18"/>
        <v>7</v>
      </c>
      <c r="N51" s="70"/>
      <c r="O51" s="75"/>
      <c r="P51" s="72">
        <f t="shared" si="19"/>
        <v>0</v>
      </c>
      <c r="Q51" s="100">
        <v>1</v>
      </c>
      <c r="R51" s="101">
        <v>7</v>
      </c>
      <c r="S51" s="72">
        <f t="shared" si="20"/>
        <v>8</v>
      </c>
      <c r="T51" s="74">
        <v>4</v>
      </c>
      <c r="U51" s="73"/>
      <c r="W51" s="74">
        <v>2</v>
      </c>
      <c r="X51" s="144">
        <v>6</v>
      </c>
      <c r="Y51" s="76">
        <v>2</v>
      </c>
      <c r="Z51" s="68">
        <f t="shared" si="21"/>
        <v>10</v>
      </c>
    </row>
    <row r="52" spans="1:28" x14ac:dyDescent="0.25">
      <c r="A52" s="60">
        <v>48</v>
      </c>
      <c r="B52" s="191" t="s">
        <v>31</v>
      </c>
      <c r="C52" s="252">
        <v>21</v>
      </c>
      <c r="D52" s="252" t="s">
        <v>168</v>
      </c>
      <c r="E52" s="253" t="s">
        <v>51</v>
      </c>
      <c r="F52" s="185">
        <f t="shared" si="6"/>
        <v>12</v>
      </c>
      <c r="G52" s="75">
        <f t="shared" si="13"/>
        <v>0</v>
      </c>
      <c r="H52" s="72">
        <f t="shared" si="14"/>
        <v>7</v>
      </c>
      <c r="I52" s="185">
        <f t="shared" si="15"/>
        <v>0</v>
      </c>
      <c r="J52" s="75">
        <f t="shared" si="16"/>
        <v>0</v>
      </c>
      <c r="K52" s="75">
        <f t="shared" si="17"/>
        <v>12</v>
      </c>
      <c r="L52" s="72">
        <f t="shared" si="18"/>
        <v>7</v>
      </c>
      <c r="N52" s="70"/>
      <c r="O52" s="75"/>
      <c r="P52" s="72">
        <f t="shared" si="19"/>
        <v>0</v>
      </c>
      <c r="Q52" s="70"/>
      <c r="R52" s="75">
        <v>7</v>
      </c>
      <c r="S52" s="72">
        <f t="shared" si="20"/>
        <v>7</v>
      </c>
      <c r="T52" s="74"/>
      <c r="U52" s="73"/>
      <c r="W52" s="74">
        <v>5</v>
      </c>
      <c r="X52" s="144">
        <v>6</v>
      </c>
      <c r="Y52" s="76">
        <v>1</v>
      </c>
      <c r="Z52" s="68">
        <f t="shared" si="21"/>
        <v>12</v>
      </c>
    </row>
    <row r="53" spans="1:28" ht="15.75" thickBot="1" x14ac:dyDescent="0.3">
      <c r="A53" s="131">
        <v>49</v>
      </c>
      <c r="B53" s="193" t="s">
        <v>31</v>
      </c>
      <c r="C53" s="256">
        <v>22</v>
      </c>
      <c r="D53" s="256" t="s">
        <v>169</v>
      </c>
      <c r="E53" s="257" t="s">
        <v>52</v>
      </c>
      <c r="F53" s="186">
        <f t="shared" si="6"/>
        <v>5</v>
      </c>
      <c r="G53" s="124">
        <f t="shared" si="13"/>
        <v>0</v>
      </c>
      <c r="H53" s="125">
        <f t="shared" si="14"/>
        <v>12</v>
      </c>
      <c r="I53" s="186">
        <f t="shared" si="15"/>
        <v>12</v>
      </c>
      <c r="J53" s="124">
        <f t="shared" si="16"/>
        <v>0</v>
      </c>
      <c r="K53" s="124">
        <f t="shared" si="17"/>
        <v>5</v>
      </c>
      <c r="L53" s="125">
        <f t="shared" si="18"/>
        <v>12</v>
      </c>
      <c r="N53" s="122">
        <v>12</v>
      </c>
      <c r="O53" s="124"/>
      <c r="P53" s="125">
        <f t="shared" si="19"/>
        <v>12</v>
      </c>
      <c r="Q53" s="122">
        <v>0</v>
      </c>
      <c r="R53" s="219">
        <v>12</v>
      </c>
      <c r="S53" s="125">
        <f t="shared" si="20"/>
        <v>12</v>
      </c>
      <c r="T53" s="90"/>
      <c r="U53" s="89"/>
      <c r="W53" s="237">
        <v>2</v>
      </c>
      <c r="X53" s="126">
        <v>3</v>
      </c>
      <c r="Y53" s="92">
        <v>0</v>
      </c>
      <c r="Z53" s="68">
        <f t="shared" si="21"/>
        <v>5</v>
      </c>
    </row>
    <row r="54" spans="1:28" s="14" customFormat="1" ht="15.75" thickBot="1" x14ac:dyDescent="0.3">
      <c r="B54" s="194" t="s">
        <v>31</v>
      </c>
      <c r="C54" s="285" t="s">
        <v>147</v>
      </c>
      <c r="D54" s="286"/>
      <c r="E54" s="286"/>
      <c r="F54" s="187">
        <f t="shared" ref="F54:L54" si="22">SUM(F32:F53)</f>
        <v>205</v>
      </c>
      <c r="G54" s="187">
        <f t="shared" si="22"/>
        <v>29</v>
      </c>
      <c r="H54" s="187">
        <f t="shared" si="22"/>
        <v>150</v>
      </c>
      <c r="I54" s="187">
        <f t="shared" si="22"/>
        <v>25</v>
      </c>
      <c r="J54" s="187">
        <f t="shared" si="22"/>
        <v>0</v>
      </c>
      <c r="K54" s="187">
        <f t="shared" si="22"/>
        <v>234</v>
      </c>
      <c r="L54" s="187">
        <f t="shared" si="22"/>
        <v>150</v>
      </c>
      <c r="M54" s="60"/>
      <c r="N54" s="218">
        <f t="shared" ref="N54:U54" si="23">SUM(N32:N53)</f>
        <v>25</v>
      </c>
      <c r="O54" s="200">
        <f t="shared" si="23"/>
        <v>0</v>
      </c>
      <c r="P54" s="187">
        <f t="shared" si="23"/>
        <v>25</v>
      </c>
      <c r="Q54" s="220">
        <f t="shared" si="23"/>
        <v>22</v>
      </c>
      <c r="R54" s="200">
        <f t="shared" si="23"/>
        <v>149</v>
      </c>
      <c r="S54" s="221">
        <f t="shared" si="23"/>
        <v>171</v>
      </c>
      <c r="T54" s="218">
        <f t="shared" si="23"/>
        <v>7</v>
      </c>
      <c r="U54" s="236">
        <f t="shared" si="23"/>
        <v>1</v>
      </c>
      <c r="W54" s="21">
        <f>SUM(W32:W53)</f>
        <v>64</v>
      </c>
      <c r="X54" s="31">
        <f>SUM(X32:X53)</f>
        <v>117</v>
      </c>
      <c r="Y54" s="31">
        <f>SUM(Y32:Y53)</f>
        <v>24</v>
      </c>
      <c r="Z54" s="21">
        <f>SUM(Z32:Z53)</f>
        <v>205</v>
      </c>
      <c r="AA54" s="60"/>
      <c r="AB54" s="60"/>
    </row>
    <row r="55" spans="1:28" x14ac:dyDescent="0.25">
      <c r="A55" s="131">
        <v>50</v>
      </c>
      <c r="B55" s="196" t="s">
        <v>53</v>
      </c>
      <c r="C55" s="258">
        <v>1</v>
      </c>
      <c r="D55" s="258" t="s">
        <v>228</v>
      </c>
      <c r="E55" s="259" t="s">
        <v>24</v>
      </c>
      <c r="F55" s="62">
        <f t="shared" si="6"/>
        <v>5</v>
      </c>
      <c r="G55" s="66">
        <f t="shared" ref="G55:G83" si="24">Q55+T55</f>
        <v>1</v>
      </c>
      <c r="H55" s="64">
        <f t="shared" ref="H55:H83" si="25">R55+U55</f>
        <v>13</v>
      </c>
      <c r="I55" s="184">
        <f t="shared" ref="I55:I83" si="26">N55+Q55+T55-G55</f>
        <v>15</v>
      </c>
      <c r="J55" s="66">
        <f t="shared" ref="J55:J83" si="27">O55+R55+U55-H55</f>
        <v>2</v>
      </c>
      <c r="K55" s="66">
        <f t="shared" ref="K55:K83" si="28">G55+F55</f>
        <v>6</v>
      </c>
      <c r="L55" s="64">
        <f t="shared" ref="L55:L83" si="29">H55</f>
        <v>13</v>
      </c>
      <c r="N55" s="62">
        <v>15</v>
      </c>
      <c r="O55" s="66">
        <v>2</v>
      </c>
      <c r="P55" s="63">
        <f>SUM(N55:O55)</f>
        <v>17</v>
      </c>
      <c r="Q55" s="223">
        <v>1</v>
      </c>
      <c r="R55" s="222">
        <v>13</v>
      </c>
      <c r="S55" s="64">
        <f>SUM(Q55:R55)</f>
        <v>14</v>
      </c>
      <c r="T55" s="74"/>
      <c r="U55" s="73"/>
      <c r="W55" s="242">
        <v>5</v>
      </c>
      <c r="X55" s="235">
        <v>0</v>
      </c>
      <c r="Y55" s="68">
        <v>0</v>
      </c>
      <c r="Z55" s="243">
        <f>SUM(W55:Y55)</f>
        <v>5</v>
      </c>
    </row>
    <row r="56" spans="1:28" x14ac:dyDescent="0.25">
      <c r="A56" s="60">
        <v>51</v>
      </c>
      <c r="B56" s="197" t="s">
        <v>53</v>
      </c>
      <c r="C56" s="260">
        <v>2</v>
      </c>
      <c r="D56" s="260" t="s">
        <v>173</v>
      </c>
      <c r="E56" s="261" t="s">
        <v>54</v>
      </c>
      <c r="F56" s="70">
        <f t="shared" si="6"/>
        <v>12</v>
      </c>
      <c r="G56" s="75">
        <f t="shared" si="24"/>
        <v>0</v>
      </c>
      <c r="H56" s="72">
        <f t="shared" si="25"/>
        <v>9</v>
      </c>
      <c r="I56" s="185">
        <f t="shared" si="26"/>
        <v>0</v>
      </c>
      <c r="J56" s="75">
        <f t="shared" si="27"/>
        <v>0</v>
      </c>
      <c r="K56" s="75">
        <f t="shared" si="28"/>
        <v>12</v>
      </c>
      <c r="L56" s="72">
        <f t="shared" si="29"/>
        <v>9</v>
      </c>
      <c r="N56" s="70"/>
      <c r="O56" s="75"/>
      <c r="P56" s="71">
        <f t="shared" ref="P56:P83" si="30">SUM(N56:O56)</f>
        <v>0</v>
      </c>
      <c r="Q56" s="70"/>
      <c r="R56" s="75">
        <v>9</v>
      </c>
      <c r="S56" s="72">
        <f t="shared" ref="S56:S83" si="31">SUM(Q56:R56)</f>
        <v>9</v>
      </c>
      <c r="T56" s="74"/>
      <c r="U56" s="73"/>
      <c r="W56" s="74">
        <v>5</v>
      </c>
      <c r="X56" s="144">
        <v>6</v>
      </c>
      <c r="Y56" s="76">
        <v>1</v>
      </c>
      <c r="Z56" s="74">
        <f t="shared" ref="Z56:Z77" si="32">SUM(W56:Y56)</f>
        <v>12</v>
      </c>
    </row>
    <row r="57" spans="1:28" x14ac:dyDescent="0.25">
      <c r="A57" s="60">
        <v>52</v>
      </c>
      <c r="B57" s="197" t="s">
        <v>53</v>
      </c>
      <c r="C57" s="260">
        <v>3</v>
      </c>
      <c r="D57" s="260" t="s">
        <v>174</v>
      </c>
      <c r="E57" s="261" t="s">
        <v>55</v>
      </c>
      <c r="F57" s="70">
        <f t="shared" si="6"/>
        <v>12</v>
      </c>
      <c r="G57" s="75">
        <f t="shared" si="24"/>
        <v>0</v>
      </c>
      <c r="H57" s="72">
        <f t="shared" si="25"/>
        <v>9</v>
      </c>
      <c r="I57" s="185">
        <f t="shared" si="26"/>
        <v>0</v>
      </c>
      <c r="J57" s="75">
        <f t="shared" si="27"/>
        <v>0</v>
      </c>
      <c r="K57" s="75">
        <f t="shared" si="28"/>
        <v>12</v>
      </c>
      <c r="L57" s="72">
        <f t="shared" si="29"/>
        <v>9</v>
      </c>
      <c r="N57" s="70"/>
      <c r="O57" s="75"/>
      <c r="P57" s="71">
        <f t="shared" si="30"/>
        <v>0</v>
      </c>
      <c r="Q57" s="70"/>
      <c r="R57" s="75">
        <v>9</v>
      </c>
      <c r="S57" s="72">
        <f t="shared" si="31"/>
        <v>9</v>
      </c>
      <c r="T57" s="74"/>
      <c r="U57" s="73"/>
      <c r="W57" s="74">
        <v>5</v>
      </c>
      <c r="X57" s="144">
        <v>6</v>
      </c>
      <c r="Y57" s="76">
        <v>1</v>
      </c>
      <c r="Z57" s="74">
        <f t="shared" si="32"/>
        <v>12</v>
      </c>
    </row>
    <row r="58" spans="1:28" x14ac:dyDescent="0.25">
      <c r="A58" s="60">
        <v>53</v>
      </c>
      <c r="B58" s="197" t="s">
        <v>53</v>
      </c>
      <c r="C58" s="260">
        <v>4</v>
      </c>
      <c r="D58" s="260" t="s">
        <v>175</v>
      </c>
      <c r="E58" s="261" t="s">
        <v>56</v>
      </c>
      <c r="F58" s="70">
        <f t="shared" si="6"/>
        <v>11</v>
      </c>
      <c r="G58" s="75">
        <f t="shared" si="24"/>
        <v>0</v>
      </c>
      <c r="H58" s="72">
        <f t="shared" si="25"/>
        <v>9</v>
      </c>
      <c r="I58" s="185">
        <f t="shared" si="26"/>
        <v>0</v>
      </c>
      <c r="J58" s="75">
        <f t="shared" si="27"/>
        <v>0</v>
      </c>
      <c r="K58" s="75">
        <f t="shared" si="28"/>
        <v>11</v>
      </c>
      <c r="L58" s="72">
        <f t="shared" si="29"/>
        <v>9</v>
      </c>
      <c r="N58" s="70"/>
      <c r="O58" s="75"/>
      <c r="P58" s="71">
        <f t="shared" si="30"/>
        <v>0</v>
      </c>
      <c r="Q58" s="70"/>
      <c r="R58" s="75">
        <v>9</v>
      </c>
      <c r="S58" s="72">
        <f t="shared" si="31"/>
        <v>9</v>
      </c>
      <c r="T58" s="74"/>
      <c r="U58" s="73"/>
      <c r="W58" s="74">
        <v>4</v>
      </c>
      <c r="X58" s="144">
        <v>6</v>
      </c>
      <c r="Y58" s="76">
        <v>1</v>
      </c>
      <c r="Z58" s="74">
        <f t="shared" si="32"/>
        <v>11</v>
      </c>
    </row>
    <row r="59" spans="1:28" x14ac:dyDescent="0.25">
      <c r="A59" s="60">
        <v>54</v>
      </c>
      <c r="B59" s="197" t="s">
        <v>53</v>
      </c>
      <c r="C59" s="260">
        <v>5</v>
      </c>
      <c r="D59" s="260" t="s">
        <v>229</v>
      </c>
      <c r="E59" s="261" t="s">
        <v>57</v>
      </c>
      <c r="F59" s="70">
        <f t="shared" si="6"/>
        <v>11</v>
      </c>
      <c r="G59" s="75">
        <f t="shared" si="24"/>
        <v>0</v>
      </c>
      <c r="H59" s="72">
        <f t="shared" si="25"/>
        <v>8</v>
      </c>
      <c r="I59" s="185">
        <f t="shared" si="26"/>
        <v>0</v>
      </c>
      <c r="J59" s="75">
        <f t="shared" si="27"/>
        <v>0</v>
      </c>
      <c r="K59" s="75">
        <f t="shared" si="28"/>
        <v>11</v>
      </c>
      <c r="L59" s="72">
        <f t="shared" si="29"/>
        <v>8</v>
      </c>
      <c r="N59" s="70"/>
      <c r="O59" s="75"/>
      <c r="P59" s="71">
        <f t="shared" si="30"/>
        <v>0</v>
      </c>
      <c r="Q59" s="70"/>
      <c r="R59" s="75">
        <v>8</v>
      </c>
      <c r="S59" s="72">
        <f t="shared" si="31"/>
        <v>8</v>
      </c>
      <c r="T59" s="74"/>
      <c r="U59" s="73"/>
      <c r="W59" s="74">
        <v>4</v>
      </c>
      <c r="X59" s="144">
        <v>6</v>
      </c>
      <c r="Y59" s="76">
        <v>1</v>
      </c>
      <c r="Z59" s="74">
        <f t="shared" si="32"/>
        <v>11</v>
      </c>
    </row>
    <row r="60" spans="1:28" s="102" customFormat="1" x14ac:dyDescent="0.25">
      <c r="A60" s="102">
        <v>55</v>
      </c>
      <c r="B60" s="198" t="s">
        <v>53</v>
      </c>
      <c r="C60" s="262">
        <v>6</v>
      </c>
      <c r="D60" s="262" t="s">
        <v>230</v>
      </c>
      <c r="E60" s="263" t="s">
        <v>58</v>
      </c>
      <c r="F60" s="103">
        <f t="shared" si="6"/>
        <v>17</v>
      </c>
      <c r="G60" s="108">
        <f t="shared" si="24"/>
        <v>0</v>
      </c>
      <c r="H60" s="105">
        <f t="shared" si="25"/>
        <v>10</v>
      </c>
      <c r="I60" s="199">
        <f t="shared" si="26"/>
        <v>0</v>
      </c>
      <c r="J60" s="108">
        <f t="shared" si="27"/>
        <v>0</v>
      </c>
      <c r="K60" s="108">
        <f t="shared" si="28"/>
        <v>17</v>
      </c>
      <c r="L60" s="105">
        <f t="shared" si="29"/>
        <v>10</v>
      </c>
      <c r="N60" s="103"/>
      <c r="O60" s="108"/>
      <c r="P60" s="104">
        <f t="shared" si="30"/>
        <v>0</v>
      </c>
      <c r="Q60" s="103"/>
      <c r="R60" s="108">
        <v>10</v>
      </c>
      <c r="S60" s="105">
        <f t="shared" si="31"/>
        <v>10</v>
      </c>
      <c r="T60" s="107"/>
      <c r="U60" s="106"/>
      <c r="W60" s="107">
        <v>9</v>
      </c>
      <c r="X60" s="148">
        <v>6</v>
      </c>
      <c r="Y60" s="109">
        <v>2</v>
      </c>
      <c r="Z60" s="107">
        <f>SUM(W60:Y60)</f>
        <v>17</v>
      </c>
      <c r="AB60" s="60"/>
    </row>
    <row r="61" spans="1:28" x14ac:dyDescent="0.25">
      <c r="A61" s="60">
        <v>56</v>
      </c>
      <c r="B61" s="197" t="s">
        <v>53</v>
      </c>
      <c r="C61" s="260">
        <v>7</v>
      </c>
      <c r="D61" s="260" t="s">
        <v>178</v>
      </c>
      <c r="E61" s="261" t="s">
        <v>59</v>
      </c>
      <c r="F61" s="70">
        <f t="shared" si="6"/>
        <v>11</v>
      </c>
      <c r="G61" s="75">
        <f t="shared" si="24"/>
        <v>0</v>
      </c>
      <c r="H61" s="72">
        <f t="shared" si="25"/>
        <v>7</v>
      </c>
      <c r="I61" s="185">
        <f t="shared" si="26"/>
        <v>0</v>
      </c>
      <c r="J61" s="75">
        <f t="shared" si="27"/>
        <v>0</v>
      </c>
      <c r="K61" s="75">
        <f t="shared" si="28"/>
        <v>11</v>
      </c>
      <c r="L61" s="72">
        <f t="shared" si="29"/>
        <v>7</v>
      </c>
      <c r="N61" s="70"/>
      <c r="O61" s="75"/>
      <c r="P61" s="71">
        <f t="shared" si="30"/>
        <v>0</v>
      </c>
      <c r="Q61" s="70"/>
      <c r="R61" s="75">
        <v>7</v>
      </c>
      <c r="S61" s="72">
        <f t="shared" si="31"/>
        <v>7</v>
      </c>
      <c r="T61" s="74"/>
      <c r="U61" s="73"/>
      <c r="W61" s="74">
        <v>4</v>
      </c>
      <c r="X61" s="144">
        <v>6</v>
      </c>
      <c r="Y61" s="76">
        <v>1</v>
      </c>
      <c r="Z61" s="74">
        <f t="shared" si="32"/>
        <v>11</v>
      </c>
    </row>
    <row r="62" spans="1:28" x14ac:dyDescent="0.25">
      <c r="A62" s="60">
        <v>57</v>
      </c>
      <c r="B62" s="197" t="s">
        <v>53</v>
      </c>
      <c r="C62" s="260">
        <v>8</v>
      </c>
      <c r="D62" s="260" t="s">
        <v>179</v>
      </c>
      <c r="E62" s="261" t="s">
        <v>60</v>
      </c>
      <c r="F62" s="70">
        <f t="shared" si="6"/>
        <v>12</v>
      </c>
      <c r="G62" s="75">
        <f t="shared" si="24"/>
        <v>1</v>
      </c>
      <c r="H62" s="72">
        <f t="shared" si="25"/>
        <v>11</v>
      </c>
      <c r="I62" s="185">
        <f t="shared" si="26"/>
        <v>0</v>
      </c>
      <c r="J62" s="75">
        <f t="shared" si="27"/>
        <v>0</v>
      </c>
      <c r="K62" s="75">
        <f t="shared" si="28"/>
        <v>13</v>
      </c>
      <c r="L62" s="72">
        <f t="shared" si="29"/>
        <v>11</v>
      </c>
      <c r="N62" s="70"/>
      <c r="O62" s="75"/>
      <c r="P62" s="71">
        <f t="shared" si="30"/>
        <v>0</v>
      </c>
      <c r="Q62" s="70">
        <v>1</v>
      </c>
      <c r="R62" s="75">
        <v>11</v>
      </c>
      <c r="S62" s="72">
        <f t="shared" si="31"/>
        <v>12</v>
      </c>
      <c r="T62" s="74"/>
      <c r="U62" s="73"/>
      <c r="W62" s="74">
        <v>4</v>
      </c>
      <c r="X62" s="144">
        <v>6</v>
      </c>
      <c r="Y62" s="76">
        <v>2</v>
      </c>
      <c r="Z62" s="74">
        <f t="shared" si="32"/>
        <v>12</v>
      </c>
    </row>
    <row r="63" spans="1:28" x14ac:dyDescent="0.25">
      <c r="A63" s="60">
        <v>58</v>
      </c>
      <c r="B63" s="197" t="s">
        <v>53</v>
      </c>
      <c r="C63" s="260">
        <v>9</v>
      </c>
      <c r="D63" s="260" t="s">
        <v>180</v>
      </c>
      <c r="E63" s="261" t="s">
        <v>61</v>
      </c>
      <c r="F63" s="70">
        <f t="shared" si="6"/>
        <v>9</v>
      </c>
      <c r="G63" s="75">
        <f t="shared" si="24"/>
        <v>0</v>
      </c>
      <c r="H63" s="72">
        <f t="shared" si="25"/>
        <v>6</v>
      </c>
      <c r="I63" s="185">
        <f t="shared" si="26"/>
        <v>0</v>
      </c>
      <c r="J63" s="75">
        <f t="shared" si="27"/>
        <v>0</v>
      </c>
      <c r="K63" s="75">
        <f t="shared" si="28"/>
        <v>9</v>
      </c>
      <c r="L63" s="72">
        <f t="shared" si="29"/>
        <v>6</v>
      </c>
      <c r="N63" s="70"/>
      <c r="O63" s="75"/>
      <c r="P63" s="71">
        <f t="shared" si="30"/>
        <v>0</v>
      </c>
      <c r="Q63" s="70"/>
      <c r="R63" s="75">
        <v>6</v>
      </c>
      <c r="S63" s="72">
        <f t="shared" si="31"/>
        <v>6</v>
      </c>
      <c r="T63" s="74"/>
      <c r="U63" s="73"/>
      <c r="W63" s="74">
        <v>2</v>
      </c>
      <c r="X63" s="144">
        <v>6</v>
      </c>
      <c r="Y63" s="76">
        <v>1</v>
      </c>
      <c r="Z63" s="74">
        <f t="shared" si="32"/>
        <v>9</v>
      </c>
    </row>
    <row r="64" spans="1:28" x14ac:dyDescent="0.25">
      <c r="A64" s="131">
        <v>59</v>
      </c>
      <c r="B64" s="197" t="s">
        <v>53</v>
      </c>
      <c r="C64" s="260">
        <v>10</v>
      </c>
      <c r="D64" s="260" t="s">
        <v>181</v>
      </c>
      <c r="E64" s="261" t="s">
        <v>62</v>
      </c>
      <c r="F64" s="70">
        <f t="shared" si="6"/>
        <v>10</v>
      </c>
      <c r="G64" s="75">
        <f t="shared" si="24"/>
        <v>0</v>
      </c>
      <c r="H64" s="72">
        <f t="shared" si="25"/>
        <v>8</v>
      </c>
      <c r="I64" s="185">
        <f t="shared" si="26"/>
        <v>0</v>
      </c>
      <c r="J64" s="75">
        <f t="shared" si="27"/>
        <v>0</v>
      </c>
      <c r="K64" s="75">
        <f t="shared" si="28"/>
        <v>10</v>
      </c>
      <c r="L64" s="72">
        <f t="shared" si="29"/>
        <v>8</v>
      </c>
      <c r="N64" s="70"/>
      <c r="O64" s="75"/>
      <c r="P64" s="71">
        <f t="shared" si="30"/>
        <v>0</v>
      </c>
      <c r="Q64" s="70"/>
      <c r="R64" s="101">
        <v>8</v>
      </c>
      <c r="S64" s="72">
        <f t="shared" si="31"/>
        <v>8</v>
      </c>
      <c r="T64" s="74"/>
      <c r="U64" s="73"/>
      <c r="W64" s="74">
        <v>3</v>
      </c>
      <c r="X64" s="144">
        <v>6</v>
      </c>
      <c r="Y64" s="76">
        <v>1</v>
      </c>
      <c r="Z64" s="74">
        <f t="shared" si="32"/>
        <v>10</v>
      </c>
    </row>
    <row r="65" spans="1:26" x14ac:dyDescent="0.25">
      <c r="A65" s="60">
        <v>60</v>
      </c>
      <c r="B65" s="197" t="s">
        <v>53</v>
      </c>
      <c r="C65" s="260">
        <v>11</v>
      </c>
      <c r="D65" s="260" t="s">
        <v>182</v>
      </c>
      <c r="E65" s="261" t="s">
        <v>63</v>
      </c>
      <c r="F65" s="70">
        <f t="shared" si="6"/>
        <v>9</v>
      </c>
      <c r="G65" s="75">
        <f t="shared" si="24"/>
        <v>0</v>
      </c>
      <c r="H65" s="72">
        <f t="shared" si="25"/>
        <v>6</v>
      </c>
      <c r="I65" s="185">
        <f t="shared" si="26"/>
        <v>0</v>
      </c>
      <c r="J65" s="75">
        <f t="shared" si="27"/>
        <v>0</v>
      </c>
      <c r="K65" s="75">
        <f t="shared" si="28"/>
        <v>9</v>
      </c>
      <c r="L65" s="72">
        <f t="shared" si="29"/>
        <v>6</v>
      </c>
      <c r="N65" s="70"/>
      <c r="O65" s="75"/>
      <c r="P65" s="71">
        <f t="shared" si="30"/>
        <v>0</v>
      </c>
      <c r="Q65" s="70"/>
      <c r="R65" s="75">
        <v>6</v>
      </c>
      <c r="S65" s="72">
        <f t="shared" si="31"/>
        <v>6</v>
      </c>
      <c r="T65" s="74"/>
      <c r="U65" s="73"/>
      <c r="W65" s="74">
        <v>2</v>
      </c>
      <c r="X65" s="144">
        <v>6</v>
      </c>
      <c r="Y65" s="76">
        <v>1</v>
      </c>
      <c r="Z65" s="74">
        <f t="shared" si="32"/>
        <v>9</v>
      </c>
    </row>
    <row r="66" spans="1:26" x14ac:dyDescent="0.25">
      <c r="A66" s="60">
        <v>61</v>
      </c>
      <c r="B66" s="197" t="s">
        <v>53</v>
      </c>
      <c r="C66" s="260">
        <v>12</v>
      </c>
      <c r="D66" s="260" t="s">
        <v>183</v>
      </c>
      <c r="E66" s="261" t="s">
        <v>64</v>
      </c>
      <c r="F66" s="70">
        <f t="shared" si="6"/>
        <v>16</v>
      </c>
      <c r="G66" s="75">
        <f t="shared" si="24"/>
        <v>0</v>
      </c>
      <c r="H66" s="72">
        <f t="shared" si="25"/>
        <v>5</v>
      </c>
      <c r="I66" s="185">
        <f t="shared" si="26"/>
        <v>0</v>
      </c>
      <c r="J66" s="75">
        <f t="shared" si="27"/>
        <v>0</v>
      </c>
      <c r="K66" s="75">
        <f t="shared" si="28"/>
        <v>16</v>
      </c>
      <c r="L66" s="72">
        <f t="shared" si="29"/>
        <v>5</v>
      </c>
      <c r="N66" s="70"/>
      <c r="O66" s="75"/>
      <c r="P66" s="71">
        <f t="shared" si="30"/>
        <v>0</v>
      </c>
      <c r="Q66" s="70"/>
      <c r="R66" s="75">
        <v>5</v>
      </c>
      <c r="S66" s="72">
        <f t="shared" si="31"/>
        <v>5</v>
      </c>
      <c r="T66" s="74"/>
      <c r="U66" s="73"/>
      <c r="W66" s="74">
        <v>8</v>
      </c>
      <c r="X66" s="144">
        <v>6</v>
      </c>
      <c r="Y66" s="76">
        <v>2</v>
      </c>
      <c r="Z66" s="74">
        <f t="shared" si="32"/>
        <v>16</v>
      </c>
    </row>
    <row r="67" spans="1:26" x14ac:dyDescent="0.25">
      <c r="A67" s="131">
        <v>62</v>
      </c>
      <c r="B67" s="197" t="s">
        <v>53</v>
      </c>
      <c r="C67" s="260">
        <v>13</v>
      </c>
      <c r="D67" s="260" t="s">
        <v>184</v>
      </c>
      <c r="E67" s="261" t="s">
        <v>65</v>
      </c>
      <c r="F67" s="70">
        <f t="shared" si="6"/>
        <v>3</v>
      </c>
      <c r="G67" s="75">
        <f t="shared" si="24"/>
        <v>0</v>
      </c>
      <c r="H67" s="72">
        <f t="shared" si="25"/>
        <v>5</v>
      </c>
      <c r="I67" s="185">
        <f t="shared" si="26"/>
        <v>6</v>
      </c>
      <c r="J67" s="75">
        <f t="shared" si="27"/>
        <v>0</v>
      </c>
      <c r="K67" s="75">
        <f t="shared" si="28"/>
        <v>3</v>
      </c>
      <c r="L67" s="72">
        <f t="shared" si="29"/>
        <v>5</v>
      </c>
      <c r="N67" s="70">
        <v>6</v>
      </c>
      <c r="O67" s="75"/>
      <c r="P67" s="71">
        <f t="shared" si="30"/>
        <v>6</v>
      </c>
      <c r="Q67" s="70"/>
      <c r="R67" s="101">
        <v>5</v>
      </c>
      <c r="S67" s="72">
        <f t="shared" si="31"/>
        <v>5</v>
      </c>
      <c r="T67" s="74"/>
      <c r="U67" s="73"/>
      <c r="W67" s="74">
        <v>2</v>
      </c>
      <c r="X67" s="144">
        <v>0</v>
      </c>
      <c r="Y67" s="76">
        <v>1</v>
      </c>
      <c r="Z67" s="74">
        <f t="shared" si="32"/>
        <v>3</v>
      </c>
    </row>
    <row r="68" spans="1:26" x14ac:dyDescent="0.25">
      <c r="A68" s="131">
        <v>63</v>
      </c>
      <c r="B68" s="197" t="s">
        <v>53</v>
      </c>
      <c r="C68" s="260">
        <v>14</v>
      </c>
      <c r="D68" s="260" t="s">
        <v>185</v>
      </c>
      <c r="E68" s="261" t="s">
        <v>66</v>
      </c>
      <c r="F68" s="70">
        <f t="shared" si="6"/>
        <v>9</v>
      </c>
      <c r="G68" s="75">
        <f t="shared" si="24"/>
        <v>0</v>
      </c>
      <c r="H68" s="72">
        <f t="shared" si="25"/>
        <v>12</v>
      </c>
      <c r="I68" s="185">
        <f t="shared" si="26"/>
        <v>7</v>
      </c>
      <c r="J68" s="75">
        <f t="shared" si="27"/>
        <v>0</v>
      </c>
      <c r="K68" s="75">
        <f t="shared" si="28"/>
        <v>9</v>
      </c>
      <c r="L68" s="72">
        <f t="shared" si="29"/>
        <v>12</v>
      </c>
      <c r="N68" s="70">
        <v>7</v>
      </c>
      <c r="O68" s="75"/>
      <c r="P68" s="71">
        <f t="shared" si="30"/>
        <v>7</v>
      </c>
      <c r="Q68" s="70"/>
      <c r="R68" s="101">
        <v>12</v>
      </c>
      <c r="S68" s="72">
        <f t="shared" si="31"/>
        <v>12</v>
      </c>
      <c r="T68" s="74"/>
      <c r="U68" s="73"/>
      <c r="W68" s="74">
        <v>6</v>
      </c>
      <c r="X68" s="144">
        <v>3</v>
      </c>
      <c r="Y68" s="76">
        <v>0</v>
      </c>
      <c r="Z68" s="74">
        <f t="shared" si="32"/>
        <v>9</v>
      </c>
    </row>
    <row r="69" spans="1:26" x14ac:dyDescent="0.25">
      <c r="A69" s="60">
        <v>64</v>
      </c>
      <c r="B69" s="197" t="s">
        <v>53</v>
      </c>
      <c r="C69" s="260">
        <v>15</v>
      </c>
      <c r="D69" s="260" t="s">
        <v>186</v>
      </c>
      <c r="E69" s="261" t="s">
        <v>67</v>
      </c>
      <c r="F69" s="70">
        <f t="shared" ref="F69:F114" si="33">Z69</f>
        <v>9</v>
      </c>
      <c r="G69" s="75">
        <f t="shared" si="24"/>
        <v>0</v>
      </c>
      <c r="H69" s="72">
        <f t="shared" si="25"/>
        <v>6</v>
      </c>
      <c r="I69" s="185">
        <f t="shared" si="26"/>
        <v>0</v>
      </c>
      <c r="J69" s="75">
        <f t="shared" si="27"/>
        <v>0</v>
      </c>
      <c r="K69" s="75">
        <f t="shared" si="28"/>
        <v>9</v>
      </c>
      <c r="L69" s="72">
        <f t="shared" si="29"/>
        <v>6</v>
      </c>
      <c r="N69" s="70"/>
      <c r="O69" s="75"/>
      <c r="P69" s="71">
        <f t="shared" si="30"/>
        <v>0</v>
      </c>
      <c r="Q69" s="70"/>
      <c r="R69" s="75">
        <v>6</v>
      </c>
      <c r="S69" s="72">
        <f t="shared" si="31"/>
        <v>6</v>
      </c>
      <c r="T69" s="74"/>
      <c r="U69" s="73"/>
      <c r="W69" s="74">
        <v>2</v>
      </c>
      <c r="X69" s="144">
        <v>6</v>
      </c>
      <c r="Y69" s="76">
        <v>1</v>
      </c>
      <c r="Z69" s="74">
        <f t="shared" si="32"/>
        <v>9</v>
      </c>
    </row>
    <row r="70" spans="1:26" x14ac:dyDescent="0.25">
      <c r="A70" s="60">
        <v>65</v>
      </c>
      <c r="B70" s="197" t="s">
        <v>53</v>
      </c>
      <c r="C70" s="260">
        <v>16</v>
      </c>
      <c r="D70" s="260" t="s">
        <v>187</v>
      </c>
      <c r="E70" s="261" t="s">
        <v>68</v>
      </c>
      <c r="F70" s="70">
        <f t="shared" si="33"/>
        <v>9</v>
      </c>
      <c r="G70" s="75">
        <f t="shared" si="24"/>
        <v>0</v>
      </c>
      <c r="H70" s="72">
        <f t="shared" si="25"/>
        <v>5</v>
      </c>
      <c r="I70" s="185">
        <f t="shared" si="26"/>
        <v>0</v>
      </c>
      <c r="J70" s="75">
        <f t="shared" si="27"/>
        <v>0</v>
      </c>
      <c r="K70" s="75">
        <f t="shared" si="28"/>
        <v>9</v>
      </c>
      <c r="L70" s="72">
        <f t="shared" si="29"/>
        <v>5</v>
      </c>
      <c r="N70" s="70"/>
      <c r="O70" s="75"/>
      <c r="P70" s="71">
        <f t="shared" si="30"/>
        <v>0</v>
      </c>
      <c r="Q70" s="70"/>
      <c r="R70" s="75">
        <v>5</v>
      </c>
      <c r="S70" s="72">
        <f t="shared" si="31"/>
        <v>5</v>
      </c>
      <c r="T70" s="74"/>
      <c r="U70" s="73"/>
      <c r="W70" s="74">
        <v>2</v>
      </c>
      <c r="X70" s="144">
        <v>6</v>
      </c>
      <c r="Y70" s="76">
        <v>1</v>
      </c>
      <c r="Z70" s="74">
        <f t="shared" si="32"/>
        <v>9</v>
      </c>
    </row>
    <row r="71" spans="1:26" x14ac:dyDescent="0.25">
      <c r="A71" s="60">
        <v>66</v>
      </c>
      <c r="B71" s="197" t="s">
        <v>53</v>
      </c>
      <c r="C71" s="260">
        <v>17</v>
      </c>
      <c r="D71" s="260" t="s">
        <v>188</v>
      </c>
      <c r="E71" s="261" t="s">
        <v>69</v>
      </c>
      <c r="F71" s="70">
        <f t="shared" si="33"/>
        <v>9</v>
      </c>
      <c r="G71" s="75">
        <f t="shared" si="24"/>
        <v>2</v>
      </c>
      <c r="H71" s="72">
        <f t="shared" si="25"/>
        <v>7</v>
      </c>
      <c r="I71" s="185">
        <f t="shared" si="26"/>
        <v>0</v>
      </c>
      <c r="J71" s="75">
        <f t="shared" si="27"/>
        <v>0</v>
      </c>
      <c r="K71" s="75">
        <f t="shared" si="28"/>
        <v>11</v>
      </c>
      <c r="L71" s="72">
        <f t="shared" si="29"/>
        <v>7</v>
      </c>
      <c r="N71" s="70"/>
      <c r="O71" s="75"/>
      <c r="P71" s="71">
        <f t="shared" si="30"/>
        <v>0</v>
      </c>
      <c r="Q71" s="70">
        <v>2</v>
      </c>
      <c r="R71" s="75">
        <v>7</v>
      </c>
      <c r="S71" s="72">
        <f t="shared" si="31"/>
        <v>9</v>
      </c>
      <c r="T71" s="74"/>
      <c r="U71" s="73"/>
      <c r="W71" s="74">
        <v>2</v>
      </c>
      <c r="X71" s="144">
        <v>6</v>
      </c>
      <c r="Y71" s="76">
        <v>1</v>
      </c>
      <c r="Z71" s="74">
        <f t="shared" si="32"/>
        <v>9</v>
      </c>
    </row>
    <row r="72" spans="1:26" x14ac:dyDescent="0.25">
      <c r="A72" s="60">
        <v>67</v>
      </c>
      <c r="B72" s="197" t="s">
        <v>53</v>
      </c>
      <c r="C72" s="260">
        <v>18</v>
      </c>
      <c r="D72" s="260" t="s">
        <v>189</v>
      </c>
      <c r="E72" s="261" t="s">
        <v>70</v>
      </c>
      <c r="F72" s="70">
        <f t="shared" si="33"/>
        <v>9</v>
      </c>
      <c r="G72" s="75">
        <f t="shared" si="24"/>
        <v>0</v>
      </c>
      <c r="H72" s="72">
        <f t="shared" si="25"/>
        <v>5</v>
      </c>
      <c r="I72" s="185">
        <f t="shared" si="26"/>
        <v>0</v>
      </c>
      <c r="J72" s="75">
        <f t="shared" si="27"/>
        <v>0</v>
      </c>
      <c r="K72" s="75">
        <f t="shared" si="28"/>
        <v>9</v>
      </c>
      <c r="L72" s="72">
        <f t="shared" si="29"/>
        <v>5</v>
      </c>
      <c r="N72" s="70"/>
      <c r="O72" s="75"/>
      <c r="P72" s="71">
        <f t="shared" si="30"/>
        <v>0</v>
      </c>
      <c r="Q72" s="70"/>
      <c r="R72" s="75">
        <v>5</v>
      </c>
      <c r="S72" s="72">
        <f t="shared" si="31"/>
        <v>5</v>
      </c>
      <c r="T72" s="74"/>
      <c r="U72" s="73"/>
      <c r="W72" s="74">
        <v>2</v>
      </c>
      <c r="X72" s="144">
        <v>6</v>
      </c>
      <c r="Y72" s="76">
        <v>1</v>
      </c>
      <c r="Z72" s="74">
        <f t="shared" si="32"/>
        <v>9</v>
      </c>
    </row>
    <row r="73" spans="1:26" x14ac:dyDescent="0.25">
      <c r="A73" s="60">
        <v>68</v>
      </c>
      <c r="B73" s="197" t="s">
        <v>53</v>
      </c>
      <c r="C73" s="260">
        <v>19</v>
      </c>
      <c r="D73" s="260" t="s">
        <v>190</v>
      </c>
      <c r="E73" s="261" t="s">
        <v>71</v>
      </c>
      <c r="F73" s="70">
        <f t="shared" si="33"/>
        <v>9</v>
      </c>
      <c r="G73" s="75">
        <f t="shared" si="24"/>
        <v>0</v>
      </c>
      <c r="H73" s="72">
        <f t="shared" si="25"/>
        <v>5</v>
      </c>
      <c r="I73" s="185">
        <f t="shared" si="26"/>
        <v>0</v>
      </c>
      <c r="J73" s="75">
        <f t="shared" si="27"/>
        <v>0</v>
      </c>
      <c r="K73" s="75">
        <f t="shared" si="28"/>
        <v>9</v>
      </c>
      <c r="L73" s="72">
        <f t="shared" si="29"/>
        <v>5</v>
      </c>
      <c r="N73" s="70"/>
      <c r="O73" s="75"/>
      <c r="P73" s="71">
        <f t="shared" si="30"/>
        <v>0</v>
      </c>
      <c r="Q73" s="70"/>
      <c r="R73" s="75">
        <v>5</v>
      </c>
      <c r="S73" s="72">
        <f t="shared" si="31"/>
        <v>5</v>
      </c>
      <c r="T73" s="74"/>
      <c r="U73" s="73"/>
      <c r="W73" s="74">
        <v>2</v>
      </c>
      <c r="X73" s="144">
        <v>6</v>
      </c>
      <c r="Y73" s="76">
        <v>1</v>
      </c>
      <c r="Z73" s="74">
        <f t="shared" si="32"/>
        <v>9</v>
      </c>
    </row>
    <row r="74" spans="1:26" x14ac:dyDescent="0.25">
      <c r="A74" s="60">
        <v>69</v>
      </c>
      <c r="B74" s="197" t="s">
        <v>53</v>
      </c>
      <c r="C74" s="260">
        <v>20</v>
      </c>
      <c r="D74" s="260" t="s">
        <v>191</v>
      </c>
      <c r="E74" s="261" t="s">
        <v>72</v>
      </c>
      <c r="F74" s="70">
        <f t="shared" si="33"/>
        <v>12</v>
      </c>
      <c r="G74" s="75">
        <f t="shared" si="24"/>
        <v>0</v>
      </c>
      <c r="H74" s="72">
        <f t="shared" si="25"/>
        <v>7</v>
      </c>
      <c r="I74" s="185">
        <f t="shared" si="26"/>
        <v>0</v>
      </c>
      <c r="J74" s="75">
        <f t="shared" si="27"/>
        <v>0</v>
      </c>
      <c r="K74" s="75">
        <f t="shared" si="28"/>
        <v>12</v>
      </c>
      <c r="L74" s="72">
        <f t="shared" si="29"/>
        <v>7</v>
      </c>
      <c r="N74" s="70"/>
      <c r="O74" s="75"/>
      <c r="P74" s="71">
        <f t="shared" si="30"/>
        <v>0</v>
      </c>
      <c r="Q74" s="70"/>
      <c r="R74" s="75">
        <v>7</v>
      </c>
      <c r="S74" s="72">
        <f t="shared" si="31"/>
        <v>7</v>
      </c>
      <c r="T74" s="74"/>
      <c r="U74" s="73"/>
      <c r="W74" s="74">
        <v>4</v>
      </c>
      <c r="X74" s="144">
        <v>6</v>
      </c>
      <c r="Y74" s="76">
        <v>2</v>
      </c>
      <c r="Z74" s="74">
        <f t="shared" si="32"/>
        <v>12</v>
      </c>
    </row>
    <row r="75" spans="1:26" x14ac:dyDescent="0.25">
      <c r="A75" s="60">
        <v>70</v>
      </c>
      <c r="B75" s="197" t="s">
        <v>53</v>
      </c>
      <c r="C75" s="260">
        <v>21</v>
      </c>
      <c r="D75" s="260" t="s">
        <v>192</v>
      </c>
      <c r="E75" s="261" t="s">
        <v>73</v>
      </c>
      <c r="F75" s="70">
        <f t="shared" si="33"/>
        <v>9</v>
      </c>
      <c r="G75" s="75">
        <f t="shared" si="24"/>
        <v>0</v>
      </c>
      <c r="H75" s="72">
        <f t="shared" si="25"/>
        <v>6</v>
      </c>
      <c r="I75" s="185">
        <f t="shared" si="26"/>
        <v>0</v>
      </c>
      <c r="J75" s="75">
        <f t="shared" si="27"/>
        <v>0</v>
      </c>
      <c r="K75" s="75">
        <f t="shared" si="28"/>
        <v>9</v>
      </c>
      <c r="L75" s="72">
        <f t="shared" si="29"/>
        <v>6</v>
      </c>
      <c r="N75" s="70"/>
      <c r="O75" s="75"/>
      <c r="P75" s="71">
        <f t="shared" si="30"/>
        <v>0</v>
      </c>
      <c r="Q75" s="70"/>
      <c r="R75" s="75">
        <v>6</v>
      </c>
      <c r="S75" s="72">
        <f t="shared" si="31"/>
        <v>6</v>
      </c>
      <c r="T75" s="74"/>
      <c r="U75" s="73"/>
      <c r="W75" s="74">
        <v>2</v>
      </c>
      <c r="X75" s="144">
        <v>6</v>
      </c>
      <c r="Y75" s="76">
        <v>1</v>
      </c>
      <c r="Z75" s="74">
        <f t="shared" si="32"/>
        <v>9</v>
      </c>
    </row>
    <row r="76" spans="1:26" x14ac:dyDescent="0.25">
      <c r="A76" s="60">
        <v>71</v>
      </c>
      <c r="B76" s="197" t="s">
        <v>53</v>
      </c>
      <c r="C76" s="260">
        <v>22</v>
      </c>
      <c r="D76" s="260" t="s">
        <v>193</v>
      </c>
      <c r="E76" s="261" t="s">
        <v>74</v>
      </c>
      <c r="F76" s="70">
        <f t="shared" si="33"/>
        <v>11</v>
      </c>
      <c r="G76" s="75">
        <f t="shared" si="24"/>
        <v>0</v>
      </c>
      <c r="H76" s="72">
        <f t="shared" si="25"/>
        <v>8</v>
      </c>
      <c r="I76" s="185">
        <f t="shared" si="26"/>
        <v>0</v>
      </c>
      <c r="J76" s="75">
        <f t="shared" si="27"/>
        <v>0</v>
      </c>
      <c r="K76" s="75">
        <f t="shared" si="28"/>
        <v>11</v>
      </c>
      <c r="L76" s="72">
        <f t="shared" si="29"/>
        <v>8</v>
      </c>
      <c r="N76" s="70"/>
      <c r="O76" s="75"/>
      <c r="P76" s="71">
        <f t="shared" si="30"/>
        <v>0</v>
      </c>
      <c r="Q76" s="70"/>
      <c r="R76" s="75">
        <v>8</v>
      </c>
      <c r="S76" s="72">
        <f t="shared" si="31"/>
        <v>8</v>
      </c>
      <c r="T76" s="74"/>
      <c r="U76" s="73"/>
      <c r="W76" s="74">
        <v>4</v>
      </c>
      <c r="X76" s="144">
        <v>6</v>
      </c>
      <c r="Y76" s="76">
        <v>1</v>
      </c>
      <c r="Z76" s="74">
        <f t="shared" si="32"/>
        <v>11</v>
      </c>
    </row>
    <row r="77" spans="1:26" x14ac:dyDescent="0.25">
      <c r="A77" s="60">
        <v>72</v>
      </c>
      <c r="B77" s="197" t="s">
        <v>53</v>
      </c>
      <c r="C77" s="260">
        <v>23</v>
      </c>
      <c r="D77" s="260" t="s">
        <v>194</v>
      </c>
      <c r="E77" s="261" t="s">
        <v>75</v>
      </c>
      <c r="F77" s="70">
        <f t="shared" si="33"/>
        <v>10</v>
      </c>
      <c r="G77" s="75">
        <f t="shared" si="24"/>
        <v>0</v>
      </c>
      <c r="H77" s="72">
        <f t="shared" si="25"/>
        <v>16</v>
      </c>
      <c r="I77" s="185">
        <f t="shared" si="26"/>
        <v>0</v>
      </c>
      <c r="J77" s="75">
        <f t="shared" si="27"/>
        <v>0</v>
      </c>
      <c r="K77" s="75">
        <f t="shared" si="28"/>
        <v>10</v>
      </c>
      <c r="L77" s="72">
        <f t="shared" si="29"/>
        <v>16</v>
      </c>
      <c r="N77" s="70"/>
      <c r="O77" s="75"/>
      <c r="P77" s="71">
        <f t="shared" si="30"/>
        <v>0</v>
      </c>
      <c r="Q77" s="70"/>
      <c r="R77" s="75">
        <v>16</v>
      </c>
      <c r="S77" s="72">
        <f t="shared" si="31"/>
        <v>16</v>
      </c>
      <c r="T77" s="90"/>
      <c r="U77" s="89"/>
      <c r="W77" s="238">
        <v>2</v>
      </c>
      <c r="X77" s="163">
        <v>6</v>
      </c>
      <c r="Y77" s="92">
        <v>2</v>
      </c>
      <c r="Z77" s="90">
        <f t="shared" si="32"/>
        <v>10</v>
      </c>
    </row>
    <row r="78" spans="1:26" x14ac:dyDescent="0.25">
      <c r="A78" s="131">
        <v>73</v>
      </c>
      <c r="B78" s="224" t="s">
        <v>76</v>
      </c>
      <c r="C78" s="264">
        <v>1</v>
      </c>
      <c r="D78" s="264" t="s">
        <v>141</v>
      </c>
      <c r="E78" s="265" t="s">
        <v>65</v>
      </c>
      <c r="F78" s="93">
        <f t="shared" si="33"/>
        <v>4</v>
      </c>
      <c r="G78" s="96">
        <f t="shared" si="24"/>
        <v>0</v>
      </c>
      <c r="H78" s="95">
        <f t="shared" si="25"/>
        <v>7</v>
      </c>
      <c r="I78" s="93">
        <f t="shared" si="26"/>
        <v>3</v>
      </c>
      <c r="J78" s="96">
        <f t="shared" si="27"/>
        <v>0</v>
      </c>
      <c r="K78" s="96">
        <f t="shared" si="28"/>
        <v>4</v>
      </c>
      <c r="L78" s="95">
        <f t="shared" si="29"/>
        <v>7</v>
      </c>
      <c r="N78" s="70">
        <v>3</v>
      </c>
      <c r="O78" s="75"/>
      <c r="P78" s="71">
        <f t="shared" si="30"/>
        <v>3</v>
      </c>
      <c r="Q78" s="70">
        <v>0</v>
      </c>
      <c r="R78" s="101">
        <v>7</v>
      </c>
      <c r="S78" s="72">
        <f t="shared" si="31"/>
        <v>7</v>
      </c>
      <c r="T78" s="68"/>
      <c r="U78" s="69"/>
      <c r="W78" s="239">
        <v>0</v>
      </c>
      <c r="X78" s="126">
        <v>3</v>
      </c>
      <c r="Y78" s="97">
        <v>1</v>
      </c>
      <c r="Z78" s="90">
        <f t="shared" ref="Z78:Z83" si="34">SUM(W78:Y78)</f>
        <v>4</v>
      </c>
    </row>
    <row r="79" spans="1:26" x14ac:dyDescent="0.25">
      <c r="A79" s="60">
        <v>74</v>
      </c>
      <c r="B79" s="201" t="s">
        <v>76</v>
      </c>
      <c r="C79" s="266">
        <v>2</v>
      </c>
      <c r="D79" s="266" t="s">
        <v>142</v>
      </c>
      <c r="E79" s="267" t="s">
        <v>77</v>
      </c>
      <c r="F79" s="70">
        <f t="shared" si="33"/>
        <v>9</v>
      </c>
      <c r="G79" s="75">
        <f t="shared" si="24"/>
        <v>2</v>
      </c>
      <c r="H79" s="72">
        <f t="shared" si="25"/>
        <v>8</v>
      </c>
      <c r="I79" s="70">
        <f t="shared" si="26"/>
        <v>0</v>
      </c>
      <c r="J79" s="75">
        <f t="shared" si="27"/>
        <v>0</v>
      </c>
      <c r="K79" s="75">
        <f t="shared" si="28"/>
        <v>11</v>
      </c>
      <c r="L79" s="72">
        <f t="shared" si="29"/>
        <v>8</v>
      </c>
      <c r="N79" s="70"/>
      <c r="O79" s="75"/>
      <c r="P79" s="71">
        <f t="shared" si="30"/>
        <v>0</v>
      </c>
      <c r="Q79" s="70">
        <v>2</v>
      </c>
      <c r="R79" s="75">
        <v>8</v>
      </c>
      <c r="S79" s="72">
        <f t="shared" si="31"/>
        <v>10</v>
      </c>
      <c r="T79" s="74"/>
      <c r="U79" s="73"/>
      <c r="W79" s="74">
        <v>2</v>
      </c>
      <c r="X79" s="144">
        <v>6</v>
      </c>
      <c r="Y79" s="76">
        <v>1</v>
      </c>
      <c r="Z79" s="74">
        <f t="shared" si="34"/>
        <v>9</v>
      </c>
    </row>
    <row r="80" spans="1:26" x14ac:dyDescent="0.25">
      <c r="A80" s="60">
        <v>75</v>
      </c>
      <c r="B80" s="201" t="s">
        <v>76</v>
      </c>
      <c r="C80" s="266">
        <v>3</v>
      </c>
      <c r="D80" s="266" t="s">
        <v>143</v>
      </c>
      <c r="E80" s="267" t="s">
        <v>78</v>
      </c>
      <c r="F80" s="70">
        <f t="shared" si="33"/>
        <v>9</v>
      </c>
      <c r="G80" s="75">
        <f t="shared" si="24"/>
        <v>2</v>
      </c>
      <c r="H80" s="72">
        <f t="shared" si="25"/>
        <v>9</v>
      </c>
      <c r="I80" s="70">
        <f t="shared" si="26"/>
        <v>0</v>
      </c>
      <c r="J80" s="75">
        <f t="shared" si="27"/>
        <v>0</v>
      </c>
      <c r="K80" s="75">
        <f t="shared" si="28"/>
        <v>11</v>
      </c>
      <c r="L80" s="72">
        <f t="shared" si="29"/>
        <v>9</v>
      </c>
      <c r="N80" s="70"/>
      <c r="O80" s="75"/>
      <c r="P80" s="71">
        <f t="shared" si="30"/>
        <v>0</v>
      </c>
      <c r="Q80" s="70">
        <v>2</v>
      </c>
      <c r="R80" s="75">
        <v>9</v>
      </c>
      <c r="S80" s="72">
        <f t="shared" si="31"/>
        <v>11</v>
      </c>
      <c r="T80" s="74"/>
      <c r="U80" s="73"/>
      <c r="W80" s="74">
        <v>2</v>
      </c>
      <c r="X80" s="144">
        <v>6</v>
      </c>
      <c r="Y80" s="76">
        <v>1</v>
      </c>
      <c r="Z80" s="74">
        <f t="shared" si="34"/>
        <v>9</v>
      </c>
    </row>
    <row r="81" spans="1:28" x14ac:dyDescent="0.25">
      <c r="A81" s="60">
        <v>76</v>
      </c>
      <c r="B81" s="201" t="s">
        <v>76</v>
      </c>
      <c r="C81" s="266">
        <v>4</v>
      </c>
      <c r="D81" s="266" t="s">
        <v>144</v>
      </c>
      <c r="E81" s="267" t="s">
        <v>79</v>
      </c>
      <c r="F81" s="70">
        <f t="shared" si="33"/>
        <v>8</v>
      </c>
      <c r="G81" s="75">
        <f t="shared" si="24"/>
        <v>0</v>
      </c>
      <c r="H81" s="72">
        <f t="shared" si="25"/>
        <v>11</v>
      </c>
      <c r="I81" s="70">
        <f t="shared" si="26"/>
        <v>0</v>
      </c>
      <c r="J81" s="75">
        <f t="shared" si="27"/>
        <v>0</v>
      </c>
      <c r="K81" s="75">
        <f t="shared" si="28"/>
        <v>8</v>
      </c>
      <c r="L81" s="72">
        <f t="shared" si="29"/>
        <v>11</v>
      </c>
      <c r="N81" s="70"/>
      <c r="O81" s="75"/>
      <c r="P81" s="71">
        <f t="shared" si="30"/>
        <v>0</v>
      </c>
      <c r="Q81" s="70">
        <v>0</v>
      </c>
      <c r="R81" s="75">
        <v>11</v>
      </c>
      <c r="S81" s="72">
        <f t="shared" si="31"/>
        <v>11</v>
      </c>
      <c r="T81" s="74"/>
      <c r="U81" s="73"/>
      <c r="W81" s="74">
        <v>1</v>
      </c>
      <c r="X81" s="144">
        <v>6</v>
      </c>
      <c r="Y81" s="76">
        <v>1</v>
      </c>
      <c r="Z81" s="74">
        <f t="shared" si="34"/>
        <v>8</v>
      </c>
    </row>
    <row r="82" spans="1:28" x14ac:dyDescent="0.25">
      <c r="A82" s="60">
        <v>77</v>
      </c>
      <c r="B82" s="201" t="s">
        <v>76</v>
      </c>
      <c r="C82" s="266">
        <v>5</v>
      </c>
      <c r="D82" s="266" t="s">
        <v>145</v>
      </c>
      <c r="E82" s="267" t="s">
        <v>80</v>
      </c>
      <c r="F82" s="70">
        <f t="shared" si="33"/>
        <v>9</v>
      </c>
      <c r="G82" s="75">
        <f t="shared" si="24"/>
        <v>2</v>
      </c>
      <c r="H82" s="72">
        <f t="shared" si="25"/>
        <v>7</v>
      </c>
      <c r="I82" s="70">
        <f t="shared" si="26"/>
        <v>0</v>
      </c>
      <c r="J82" s="75">
        <f t="shared" si="27"/>
        <v>0</v>
      </c>
      <c r="K82" s="75">
        <f t="shared" si="28"/>
        <v>11</v>
      </c>
      <c r="L82" s="72">
        <f t="shared" si="29"/>
        <v>7</v>
      </c>
      <c r="N82" s="70"/>
      <c r="O82" s="75"/>
      <c r="P82" s="71">
        <f t="shared" si="30"/>
        <v>0</v>
      </c>
      <c r="Q82" s="70">
        <v>2</v>
      </c>
      <c r="R82" s="75">
        <v>7</v>
      </c>
      <c r="S82" s="72">
        <f t="shared" si="31"/>
        <v>9</v>
      </c>
      <c r="T82" s="74"/>
      <c r="U82" s="73"/>
      <c r="W82" s="74">
        <v>2</v>
      </c>
      <c r="X82" s="144">
        <v>6</v>
      </c>
      <c r="Y82" s="76">
        <v>1</v>
      </c>
      <c r="Z82" s="74">
        <f t="shared" si="34"/>
        <v>9</v>
      </c>
    </row>
    <row r="83" spans="1:28" ht="15.75" thickBot="1" x14ac:dyDescent="0.3">
      <c r="A83" s="60">
        <v>78</v>
      </c>
      <c r="B83" s="202" t="s">
        <v>76</v>
      </c>
      <c r="C83" s="268">
        <v>6</v>
      </c>
      <c r="D83" s="268" t="s">
        <v>146</v>
      </c>
      <c r="E83" s="269" t="s">
        <v>52</v>
      </c>
      <c r="F83" s="122">
        <f t="shared" si="33"/>
        <v>9</v>
      </c>
      <c r="G83" s="124">
        <f t="shared" si="24"/>
        <v>2</v>
      </c>
      <c r="H83" s="125">
        <f t="shared" si="25"/>
        <v>24</v>
      </c>
      <c r="I83" s="122">
        <f t="shared" si="26"/>
        <v>0</v>
      </c>
      <c r="J83" s="124">
        <f t="shared" si="27"/>
        <v>0</v>
      </c>
      <c r="K83" s="124">
        <f t="shared" si="28"/>
        <v>11</v>
      </c>
      <c r="L83" s="125">
        <f t="shared" si="29"/>
        <v>24</v>
      </c>
      <c r="N83" s="122"/>
      <c r="O83" s="124"/>
      <c r="P83" s="123">
        <f t="shared" si="30"/>
        <v>0</v>
      </c>
      <c r="Q83" s="225">
        <v>2</v>
      </c>
      <c r="R83" s="219">
        <v>24</v>
      </c>
      <c r="S83" s="125">
        <f t="shared" si="31"/>
        <v>26</v>
      </c>
      <c r="T83" s="90"/>
      <c r="U83" s="89"/>
      <c r="W83" s="239">
        <v>0</v>
      </c>
      <c r="X83" s="163">
        <v>6</v>
      </c>
      <c r="Y83" s="92">
        <v>3</v>
      </c>
      <c r="Z83" s="90">
        <f t="shared" si="34"/>
        <v>9</v>
      </c>
    </row>
    <row r="84" spans="1:28" s="14" customFormat="1" ht="15.75" thickBot="1" x14ac:dyDescent="0.3">
      <c r="B84" s="203" t="s">
        <v>440</v>
      </c>
      <c r="C84" s="283" t="s">
        <v>147</v>
      </c>
      <c r="D84" s="284"/>
      <c r="E84" s="284"/>
      <c r="F84" s="200">
        <f t="shared" ref="F84:L84" si="35">SUM(F55:F83)</f>
        <v>282</v>
      </c>
      <c r="G84" s="200">
        <f t="shared" si="35"/>
        <v>12</v>
      </c>
      <c r="H84" s="200">
        <f t="shared" si="35"/>
        <v>249</v>
      </c>
      <c r="I84" s="200">
        <f t="shared" si="35"/>
        <v>31</v>
      </c>
      <c r="J84" s="200">
        <f t="shared" si="35"/>
        <v>2</v>
      </c>
      <c r="K84" s="200">
        <f t="shared" si="35"/>
        <v>294</v>
      </c>
      <c r="L84" s="200">
        <f t="shared" si="35"/>
        <v>249</v>
      </c>
      <c r="M84" s="60"/>
      <c r="N84" s="218">
        <f>SUM(N55:N83)</f>
        <v>31</v>
      </c>
      <c r="O84" s="200">
        <f t="shared" ref="O84:U84" si="36">SUM(O55:O83)</f>
        <v>2</v>
      </c>
      <c r="P84" s="187">
        <f t="shared" si="36"/>
        <v>33</v>
      </c>
      <c r="Q84" s="220">
        <f>SUM(Q55:Q83)</f>
        <v>12</v>
      </c>
      <c r="R84" s="200">
        <f t="shared" si="36"/>
        <v>249</v>
      </c>
      <c r="S84" s="221">
        <f t="shared" si="36"/>
        <v>261</v>
      </c>
      <c r="T84" s="21">
        <f t="shared" si="36"/>
        <v>0</v>
      </c>
      <c r="U84" s="21">
        <f t="shared" si="36"/>
        <v>0</v>
      </c>
      <c r="W84" s="21">
        <f>SUM(W55:W83)</f>
        <v>92</v>
      </c>
      <c r="X84" s="31">
        <f>SUM(X55:X83)</f>
        <v>156</v>
      </c>
      <c r="Y84" s="31">
        <f>SUM(Y55:Y83)</f>
        <v>34</v>
      </c>
      <c r="Z84" s="21">
        <f>SUM(Z55:Z83)</f>
        <v>282</v>
      </c>
      <c r="AA84" s="60"/>
      <c r="AB84" s="60"/>
    </row>
    <row r="85" spans="1:28" x14ac:dyDescent="0.25">
      <c r="A85" s="131">
        <v>79</v>
      </c>
      <c r="B85" s="205" t="s">
        <v>81</v>
      </c>
      <c r="C85" s="270">
        <v>1</v>
      </c>
      <c r="D85" s="270" t="s">
        <v>111</v>
      </c>
      <c r="E85" s="271" t="s">
        <v>66</v>
      </c>
      <c r="F85" s="62">
        <f t="shared" si="33"/>
        <v>3</v>
      </c>
      <c r="G85" s="66">
        <f t="shared" ref="G85:G114" si="37">Q85+T85</f>
        <v>0</v>
      </c>
      <c r="H85" s="64">
        <f t="shared" ref="H85:H114" si="38">R85+U85</f>
        <v>6</v>
      </c>
      <c r="I85" s="184">
        <f t="shared" ref="I85:I114" si="39">N85+Q85+T85-G85</f>
        <v>4</v>
      </c>
      <c r="J85" s="66">
        <f t="shared" ref="J85:J114" si="40">O85+R85+U85-H85</f>
        <v>0</v>
      </c>
      <c r="K85" s="66">
        <f t="shared" ref="K85:K114" si="41">G85+F85</f>
        <v>3</v>
      </c>
      <c r="L85" s="64">
        <f t="shared" ref="L85:L114" si="42">H85</f>
        <v>6</v>
      </c>
      <c r="N85" s="62">
        <v>4</v>
      </c>
      <c r="O85" s="66"/>
      <c r="P85" s="63">
        <f>SUM(N85:O85)</f>
        <v>4</v>
      </c>
      <c r="Q85" s="62">
        <v>0</v>
      </c>
      <c r="R85" s="222">
        <v>6</v>
      </c>
      <c r="S85" s="64">
        <f>SUM(Q85:R85)</f>
        <v>6</v>
      </c>
      <c r="T85" s="68"/>
      <c r="U85" s="69"/>
      <c r="W85" s="240">
        <v>0</v>
      </c>
      <c r="X85" s="241">
        <v>3</v>
      </c>
      <c r="Y85" s="97">
        <v>0</v>
      </c>
      <c r="Z85" s="90">
        <f>SUM(W85:Y85)</f>
        <v>3</v>
      </c>
    </row>
    <row r="86" spans="1:28" x14ac:dyDescent="0.25">
      <c r="A86" s="131">
        <v>80</v>
      </c>
      <c r="B86" s="206" t="s">
        <v>81</v>
      </c>
      <c r="C86" s="272">
        <v>2</v>
      </c>
      <c r="D86" s="272" t="s">
        <v>112</v>
      </c>
      <c r="E86" s="273" t="s">
        <v>82</v>
      </c>
      <c r="F86" s="70">
        <f t="shared" si="33"/>
        <v>6</v>
      </c>
      <c r="G86" s="75">
        <f t="shared" si="37"/>
        <v>3</v>
      </c>
      <c r="H86" s="72">
        <f t="shared" si="38"/>
        <v>10</v>
      </c>
      <c r="I86" s="185">
        <f t="shared" si="39"/>
        <v>3</v>
      </c>
      <c r="J86" s="75">
        <f t="shared" si="40"/>
        <v>0</v>
      </c>
      <c r="K86" s="75">
        <f t="shared" si="41"/>
        <v>9</v>
      </c>
      <c r="L86" s="72">
        <f t="shared" si="42"/>
        <v>10</v>
      </c>
      <c r="N86" s="70">
        <v>3</v>
      </c>
      <c r="O86" s="75"/>
      <c r="P86" s="71">
        <f t="shared" ref="P86:P114" si="43">SUM(N86:O86)</f>
        <v>3</v>
      </c>
      <c r="Q86" s="100">
        <v>1</v>
      </c>
      <c r="R86" s="101">
        <v>8</v>
      </c>
      <c r="S86" s="72">
        <f t="shared" ref="S86:S114" si="44">SUM(Q86:R86)</f>
        <v>9</v>
      </c>
      <c r="T86" s="74">
        <v>2</v>
      </c>
      <c r="U86" s="73">
        <v>2</v>
      </c>
      <c r="W86" s="74">
        <v>6</v>
      </c>
      <c r="X86" s="144">
        <v>0</v>
      </c>
      <c r="Y86" s="76">
        <v>0</v>
      </c>
      <c r="Z86" s="90">
        <f t="shared" ref="Z86:Z114" si="45">SUM(W86:Y86)</f>
        <v>6</v>
      </c>
    </row>
    <row r="87" spans="1:28" x14ac:dyDescent="0.25">
      <c r="A87" s="60">
        <v>81</v>
      </c>
      <c r="B87" s="206" t="s">
        <v>81</v>
      </c>
      <c r="C87" s="272">
        <v>3</v>
      </c>
      <c r="D87" s="272" t="s">
        <v>113</v>
      </c>
      <c r="E87" s="273" t="s">
        <v>83</v>
      </c>
      <c r="F87" s="70">
        <f t="shared" si="33"/>
        <v>10</v>
      </c>
      <c r="G87" s="75">
        <f t="shared" si="37"/>
        <v>2</v>
      </c>
      <c r="H87" s="72">
        <f t="shared" si="38"/>
        <v>3</v>
      </c>
      <c r="I87" s="185">
        <f t="shared" si="39"/>
        <v>0</v>
      </c>
      <c r="J87" s="75">
        <f t="shared" si="40"/>
        <v>0</v>
      </c>
      <c r="K87" s="75">
        <f t="shared" si="41"/>
        <v>12</v>
      </c>
      <c r="L87" s="72">
        <f t="shared" si="42"/>
        <v>3</v>
      </c>
      <c r="N87" s="70"/>
      <c r="O87" s="75"/>
      <c r="P87" s="71">
        <f t="shared" si="43"/>
        <v>0</v>
      </c>
      <c r="Q87" s="70">
        <v>2</v>
      </c>
      <c r="R87" s="75">
        <v>3</v>
      </c>
      <c r="S87" s="72">
        <f t="shared" si="44"/>
        <v>5</v>
      </c>
      <c r="T87" s="74"/>
      <c r="U87" s="73"/>
      <c r="W87" s="74">
        <v>3</v>
      </c>
      <c r="X87" s="144">
        <v>6</v>
      </c>
      <c r="Y87" s="76">
        <v>1</v>
      </c>
      <c r="Z87" s="90">
        <f t="shared" si="45"/>
        <v>10</v>
      </c>
    </row>
    <row r="88" spans="1:28" x14ac:dyDescent="0.25">
      <c r="A88" s="60">
        <v>82</v>
      </c>
      <c r="B88" s="206" t="s">
        <v>81</v>
      </c>
      <c r="C88" s="272">
        <v>4</v>
      </c>
      <c r="D88" s="272" t="s">
        <v>114</v>
      </c>
      <c r="E88" s="273" t="s">
        <v>84</v>
      </c>
      <c r="F88" s="70">
        <f t="shared" si="33"/>
        <v>11</v>
      </c>
      <c r="G88" s="75">
        <f t="shared" si="37"/>
        <v>3</v>
      </c>
      <c r="H88" s="72">
        <f t="shared" si="38"/>
        <v>3</v>
      </c>
      <c r="I88" s="185">
        <f t="shared" si="39"/>
        <v>0</v>
      </c>
      <c r="J88" s="75">
        <f t="shared" si="40"/>
        <v>0</v>
      </c>
      <c r="K88" s="75">
        <f t="shared" si="41"/>
        <v>14</v>
      </c>
      <c r="L88" s="72">
        <f t="shared" si="42"/>
        <v>3</v>
      </c>
      <c r="N88" s="70"/>
      <c r="O88" s="75"/>
      <c r="P88" s="71">
        <f t="shared" si="43"/>
        <v>0</v>
      </c>
      <c r="Q88" s="70">
        <v>3</v>
      </c>
      <c r="R88" s="75">
        <v>3</v>
      </c>
      <c r="S88" s="72">
        <f t="shared" si="44"/>
        <v>6</v>
      </c>
      <c r="T88" s="74"/>
      <c r="U88" s="73"/>
      <c r="W88" s="74">
        <v>4</v>
      </c>
      <c r="X88" s="144">
        <v>6</v>
      </c>
      <c r="Y88" s="76">
        <v>1</v>
      </c>
      <c r="Z88" s="90">
        <f t="shared" si="45"/>
        <v>11</v>
      </c>
    </row>
    <row r="89" spans="1:28" x14ac:dyDescent="0.25">
      <c r="A89" s="60">
        <v>83</v>
      </c>
      <c r="B89" s="206" t="s">
        <v>81</v>
      </c>
      <c r="C89" s="272">
        <v>5</v>
      </c>
      <c r="D89" s="272" t="s">
        <v>115</v>
      </c>
      <c r="E89" s="273" t="s">
        <v>85</v>
      </c>
      <c r="F89" s="70">
        <f t="shared" si="33"/>
        <v>10</v>
      </c>
      <c r="G89" s="75">
        <f t="shared" si="37"/>
        <v>2</v>
      </c>
      <c r="H89" s="72">
        <f t="shared" si="38"/>
        <v>3</v>
      </c>
      <c r="I89" s="185">
        <f t="shared" si="39"/>
        <v>0</v>
      </c>
      <c r="J89" s="75">
        <f t="shared" si="40"/>
        <v>0</v>
      </c>
      <c r="K89" s="75">
        <f t="shared" si="41"/>
        <v>12</v>
      </c>
      <c r="L89" s="72">
        <f t="shared" si="42"/>
        <v>3</v>
      </c>
      <c r="N89" s="70"/>
      <c r="O89" s="75"/>
      <c r="P89" s="71">
        <f t="shared" si="43"/>
        <v>0</v>
      </c>
      <c r="Q89" s="70">
        <v>2</v>
      </c>
      <c r="R89" s="75">
        <v>3</v>
      </c>
      <c r="S89" s="72">
        <f t="shared" si="44"/>
        <v>5</v>
      </c>
      <c r="T89" s="74"/>
      <c r="U89" s="73"/>
      <c r="W89" s="74">
        <v>3</v>
      </c>
      <c r="X89" s="144">
        <v>6</v>
      </c>
      <c r="Y89" s="76">
        <v>1</v>
      </c>
      <c r="Z89" s="90">
        <f t="shared" si="45"/>
        <v>10</v>
      </c>
    </row>
    <row r="90" spans="1:28" x14ac:dyDescent="0.25">
      <c r="A90" s="60">
        <v>84</v>
      </c>
      <c r="B90" s="206" t="s">
        <v>81</v>
      </c>
      <c r="C90" s="272">
        <v>6</v>
      </c>
      <c r="D90" s="272" t="s">
        <v>116</v>
      </c>
      <c r="E90" s="273" t="s">
        <v>86</v>
      </c>
      <c r="F90" s="70">
        <f t="shared" si="33"/>
        <v>11</v>
      </c>
      <c r="G90" s="75">
        <f t="shared" si="37"/>
        <v>1</v>
      </c>
      <c r="H90" s="72">
        <f t="shared" si="38"/>
        <v>3</v>
      </c>
      <c r="I90" s="185">
        <f t="shared" si="39"/>
        <v>0</v>
      </c>
      <c r="J90" s="75">
        <f t="shared" si="40"/>
        <v>0</v>
      </c>
      <c r="K90" s="75">
        <f t="shared" si="41"/>
        <v>12</v>
      </c>
      <c r="L90" s="72">
        <f t="shared" si="42"/>
        <v>3</v>
      </c>
      <c r="N90" s="70"/>
      <c r="O90" s="75"/>
      <c r="P90" s="71">
        <f t="shared" si="43"/>
        <v>0</v>
      </c>
      <c r="Q90" s="70">
        <v>1</v>
      </c>
      <c r="R90" s="75">
        <v>3</v>
      </c>
      <c r="S90" s="72">
        <f t="shared" si="44"/>
        <v>4</v>
      </c>
      <c r="T90" s="74"/>
      <c r="U90" s="73"/>
      <c r="W90" s="74">
        <v>4</v>
      </c>
      <c r="X90" s="144">
        <v>6</v>
      </c>
      <c r="Y90" s="76">
        <v>1</v>
      </c>
      <c r="Z90" s="90">
        <f t="shared" si="45"/>
        <v>11</v>
      </c>
    </row>
    <row r="91" spans="1:28" x14ac:dyDescent="0.25">
      <c r="A91" s="60">
        <v>85</v>
      </c>
      <c r="B91" s="206" t="s">
        <v>81</v>
      </c>
      <c r="C91" s="272">
        <v>7</v>
      </c>
      <c r="D91" s="272" t="s">
        <v>117</v>
      </c>
      <c r="E91" s="273" t="s">
        <v>87</v>
      </c>
      <c r="F91" s="70">
        <f t="shared" si="33"/>
        <v>11</v>
      </c>
      <c r="G91" s="75">
        <f t="shared" si="37"/>
        <v>1</v>
      </c>
      <c r="H91" s="72">
        <f t="shared" si="38"/>
        <v>4</v>
      </c>
      <c r="I91" s="185">
        <f t="shared" si="39"/>
        <v>0</v>
      </c>
      <c r="J91" s="75">
        <f t="shared" si="40"/>
        <v>0</v>
      </c>
      <c r="K91" s="75">
        <f t="shared" si="41"/>
        <v>12</v>
      </c>
      <c r="L91" s="72">
        <f t="shared" si="42"/>
        <v>4</v>
      </c>
      <c r="N91" s="70"/>
      <c r="O91" s="75"/>
      <c r="P91" s="71">
        <f t="shared" si="43"/>
        <v>0</v>
      </c>
      <c r="Q91" s="70">
        <v>1</v>
      </c>
      <c r="R91" s="75">
        <v>4</v>
      </c>
      <c r="S91" s="72">
        <f t="shared" si="44"/>
        <v>5</v>
      </c>
      <c r="T91" s="74"/>
      <c r="U91" s="73"/>
      <c r="W91" s="74">
        <v>4</v>
      </c>
      <c r="X91" s="144">
        <v>6</v>
      </c>
      <c r="Y91" s="76">
        <v>1</v>
      </c>
      <c r="Z91" s="90">
        <f t="shared" si="45"/>
        <v>11</v>
      </c>
    </row>
    <row r="92" spans="1:28" x14ac:dyDescent="0.25">
      <c r="A92" s="60">
        <v>86</v>
      </c>
      <c r="B92" s="206" t="s">
        <v>81</v>
      </c>
      <c r="C92" s="272">
        <v>8</v>
      </c>
      <c r="D92" s="272" t="s">
        <v>118</v>
      </c>
      <c r="E92" s="273" t="s">
        <v>88</v>
      </c>
      <c r="F92" s="70">
        <f t="shared" si="33"/>
        <v>11</v>
      </c>
      <c r="G92" s="75">
        <f t="shared" si="37"/>
        <v>1</v>
      </c>
      <c r="H92" s="72">
        <f t="shared" si="38"/>
        <v>3</v>
      </c>
      <c r="I92" s="185">
        <f t="shared" si="39"/>
        <v>0</v>
      </c>
      <c r="J92" s="75">
        <f t="shared" si="40"/>
        <v>0</v>
      </c>
      <c r="K92" s="75">
        <f t="shared" si="41"/>
        <v>12</v>
      </c>
      <c r="L92" s="72">
        <f t="shared" si="42"/>
        <v>3</v>
      </c>
      <c r="N92" s="70"/>
      <c r="O92" s="75"/>
      <c r="P92" s="71">
        <f t="shared" si="43"/>
        <v>0</v>
      </c>
      <c r="Q92" s="70">
        <v>1</v>
      </c>
      <c r="R92" s="75">
        <v>3</v>
      </c>
      <c r="S92" s="72">
        <f t="shared" si="44"/>
        <v>4</v>
      </c>
      <c r="T92" s="74"/>
      <c r="U92" s="73"/>
      <c r="W92" s="74">
        <v>4</v>
      </c>
      <c r="X92" s="144">
        <v>6</v>
      </c>
      <c r="Y92" s="76">
        <v>1</v>
      </c>
      <c r="Z92" s="90">
        <f t="shared" si="45"/>
        <v>11</v>
      </c>
    </row>
    <row r="93" spans="1:28" s="110" customFormat="1" x14ac:dyDescent="0.25">
      <c r="A93" s="110">
        <v>87</v>
      </c>
      <c r="B93" s="207" t="s">
        <v>81</v>
      </c>
      <c r="C93" s="274">
        <v>9</v>
      </c>
      <c r="D93" s="274" t="s">
        <v>119</v>
      </c>
      <c r="E93" s="275" t="s">
        <v>89</v>
      </c>
      <c r="F93" s="111">
        <f t="shared" si="33"/>
        <v>7</v>
      </c>
      <c r="G93" s="116">
        <f t="shared" si="37"/>
        <v>1</v>
      </c>
      <c r="H93" s="113">
        <f t="shared" si="38"/>
        <v>4</v>
      </c>
      <c r="I93" s="210">
        <f t="shared" si="39"/>
        <v>0</v>
      </c>
      <c r="J93" s="116">
        <f t="shared" si="40"/>
        <v>0</v>
      </c>
      <c r="K93" s="116">
        <f t="shared" si="41"/>
        <v>8</v>
      </c>
      <c r="L93" s="113">
        <f t="shared" si="42"/>
        <v>4</v>
      </c>
      <c r="N93" s="111"/>
      <c r="O93" s="116"/>
      <c r="P93" s="112">
        <f t="shared" si="43"/>
        <v>0</v>
      </c>
      <c r="Q93" s="111">
        <v>1</v>
      </c>
      <c r="R93" s="116">
        <v>4</v>
      </c>
      <c r="S93" s="113">
        <f t="shared" si="44"/>
        <v>5</v>
      </c>
      <c r="T93" s="115"/>
      <c r="U93" s="114"/>
      <c r="W93" s="115">
        <v>0</v>
      </c>
      <c r="X93" s="149">
        <v>6</v>
      </c>
      <c r="Y93" s="117">
        <v>1</v>
      </c>
      <c r="Z93" s="118">
        <f t="shared" si="45"/>
        <v>7</v>
      </c>
      <c r="AB93" s="60"/>
    </row>
    <row r="94" spans="1:28" s="110" customFormat="1" x14ac:dyDescent="0.25">
      <c r="A94" s="110">
        <v>88</v>
      </c>
      <c r="B94" s="207" t="s">
        <v>81</v>
      </c>
      <c r="C94" s="274">
        <v>10</v>
      </c>
      <c r="D94" s="274" t="s">
        <v>120</v>
      </c>
      <c r="E94" s="275" t="s">
        <v>90</v>
      </c>
      <c r="F94" s="111">
        <f t="shared" si="33"/>
        <v>10</v>
      </c>
      <c r="G94" s="116">
        <f t="shared" si="37"/>
        <v>1</v>
      </c>
      <c r="H94" s="113">
        <f t="shared" si="38"/>
        <v>5</v>
      </c>
      <c r="I94" s="210">
        <f t="shared" si="39"/>
        <v>0</v>
      </c>
      <c r="J94" s="116">
        <f t="shared" si="40"/>
        <v>0</v>
      </c>
      <c r="K94" s="116">
        <f t="shared" si="41"/>
        <v>11</v>
      </c>
      <c r="L94" s="113">
        <f t="shared" si="42"/>
        <v>5</v>
      </c>
      <c r="N94" s="111"/>
      <c r="O94" s="116"/>
      <c r="P94" s="112">
        <f t="shared" si="43"/>
        <v>0</v>
      </c>
      <c r="Q94" s="111">
        <v>1</v>
      </c>
      <c r="R94" s="116">
        <v>5</v>
      </c>
      <c r="S94" s="113">
        <f t="shared" si="44"/>
        <v>6</v>
      </c>
      <c r="T94" s="115"/>
      <c r="U94" s="114"/>
      <c r="W94" s="115">
        <v>3</v>
      </c>
      <c r="X94" s="149">
        <v>6</v>
      </c>
      <c r="Y94" s="117">
        <v>1</v>
      </c>
      <c r="Z94" s="118">
        <f t="shared" si="45"/>
        <v>10</v>
      </c>
      <c r="AB94" s="60"/>
    </row>
    <row r="95" spans="1:28" x14ac:dyDescent="0.25">
      <c r="A95" s="60">
        <v>89</v>
      </c>
      <c r="B95" s="206" t="s">
        <v>81</v>
      </c>
      <c r="C95" s="272">
        <v>11</v>
      </c>
      <c r="D95" s="272" t="s">
        <v>121</v>
      </c>
      <c r="E95" s="273" t="s">
        <v>91</v>
      </c>
      <c r="F95" s="70">
        <f t="shared" si="33"/>
        <v>8</v>
      </c>
      <c r="G95" s="75">
        <f t="shared" si="37"/>
        <v>2</v>
      </c>
      <c r="H95" s="72">
        <f t="shared" si="38"/>
        <v>3</v>
      </c>
      <c r="I95" s="185">
        <f t="shared" si="39"/>
        <v>0</v>
      </c>
      <c r="J95" s="75">
        <f t="shared" si="40"/>
        <v>0</v>
      </c>
      <c r="K95" s="75">
        <f t="shared" si="41"/>
        <v>10</v>
      </c>
      <c r="L95" s="72">
        <f t="shared" si="42"/>
        <v>3</v>
      </c>
      <c r="N95" s="70"/>
      <c r="O95" s="75"/>
      <c r="P95" s="71">
        <f t="shared" si="43"/>
        <v>0</v>
      </c>
      <c r="Q95" s="70">
        <v>2</v>
      </c>
      <c r="R95" s="75">
        <v>3</v>
      </c>
      <c r="S95" s="72">
        <f t="shared" si="44"/>
        <v>5</v>
      </c>
      <c r="T95" s="74"/>
      <c r="U95" s="73"/>
      <c r="W95" s="74">
        <v>1</v>
      </c>
      <c r="X95" s="144">
        <v>6</v>
      </c>
      <c r="Y95" s="76">
        <v>1</v>
      </c>
      <c r="Z95" s="90">
        <f t="shared" si="45"/>
        <v>8</v>
      </c>
    </row>
    <row r="96" spans="1:28" x14ac:dyDescent="0.25">
      <c r="A96" s="60">
        <v>90</v>
      </c>
      <c r="B96" s="206" t="s">
        <v>81</v>
      </c>
      <c r="C96" s="272">
        <v>12</v>
      </c>
      <c r="D96" s="272" t="s">
        <v>122</v>
      </c>
      <c r="E96" s="273" t="s">
        <v>92</v>
      </c>
      <c r="F96" s="70">
        <f t="shared" si="33"/>
        <v>8</v>
      </c>
      <c r="G96" s="75">
        <f t="shared" si="37"/>
        <v>1</v>
      </c>
      <c r="H96" s="72">
        <f t="shared" si="38"/>
        <v>4</v>
      </c>
      <c r="I96" s="185">
        <f t="shared" si="39"/>
        <v>0</v>
      </c>
      <c r="J96" s="75">
        <f t="shared" si="40"/>
        <v>0</v>
      </c>
      <c r="K96" s="75">
        <f t="shared" si="41"/>
        <v>9</v>
      </c>
      <c r="L96" s="72">
        <f t="shared" si="42"/>
        <v>4</v>
      </c>
      <c r="N96" s="227"/>
      <c r="O96" s="228"/>
      <c r="P96" s="229">
        <f t="shared" si="43"/>
        <v>0</v>
      </c>
      <c r="Q96" s="227">
        <v>1</v>
      </c>
      <c r="R96" s="228">
        <v>4</v>
      </c>
      <c r="S96" s="72">
        <f t="shared" si="44"/>
        <v>5</v>
      </c>
      <c r="T96" s="74"/>
      <c r="U96" s="73"/>
      <c r="W96" s="74">
        <v>1</v>
      </c>
      <c r="X96" s="144">
        <v>6</v>
      </c>
      <c r="Y96" s="76">
        <v>1</v>
      </c>
      <c r="Z96" s="90">
        <f t="shared" si="45"/>
        <v>8</v>
      </c>
    </row>
    <row r="97" spans="1:26" x14ac:dyDescent="0.25">
      <c r="A97" s="131">
        <v>91</v>
      </c>
      <c r="B97" s="206" t="s">
        <v>81</v>
      </c>
      <c r="C97" s="272">
        <v>13</v>
      </c>
      <c r="D97" s="272" t="s">
        <v>123</v>
      </c>
      <c r="E97" s="273" t="s">
        <v>19</v>
      </c>
      <c r="F97" s="70">
        <f t="shared" si="33"/>
        <v>2</v>
      </c>
      <c r="G97" s="75">
        <f t="shared" si="37"/>
        <v>2</v>
      </c>
      <c r="H97" s="72">
        <f t="shared" si="38"/>
        <v>10</v>
      </c>
      <c r="I97" s="185">
        <f t="shared" si="39"/>
        <v>15</v>
      </c>
      <c r="J97" s="75">
        <f t="shared" si="40"/>
        <v>0</v>
      </c>
      <c r="K97" s="75">
        <f t="shared" si="41"/>
        <v>4</v>
      </c>
      <c r="L97" s="72">
        <f t="shared" si="42"/>
        <v>10</v>
      </c>
      <c r="N97" s="227">
        <v>15</v>
      </c>
      <c r="O97" s="228">
        <v>0</v>
      </c>
      <c r="P97" s="229">
        <f t="shared" si="43"/>
        <v>15</v>
      </c>
      <c r="Q97" s="230">
        <v>2</v>
      </c>
      <c r="R97" s="231">
        <v>10</v>
      </c>
      <c r="S97" s="72">
        <f t="shared" si="44"/>
        <v>12</v>
      </c>
      <c r="T97" s="74"/>
      <c r="U97" s="73"/>
      <c r="W97" s="74">
        <v>2</v>
      </c>
      <c r="X97" s="144">
        <v>0</v>
      </c>
      <c r="Y97" s="76">
        <v>0</v>
      </c>
      <c r="Z97" s="90">
        <f t="shared" si="45"/>
        <v>2</v>
      </c>
    </row>
    <row r="98" spans="1:26" x14ac:dyDescent="0.25">
      <c r="A98" s="60">
        <v>92</v>
      </c>
      <c r="B98" s="206" t="s">
        <v>81</v>
      </c>
      <c r="C98" s="272">
        <v>14</v>
      </c>
      <c r="D98" s="272" t="s">
        <v>124</v>
      </c>
      <c r="E98" s="273" t="s">
        <v>93</v>
      </c>
      <c r="F98" s="70">
        <f t="shared" si="33"/>
        <v>9</v>
      </c>
      <c r="G98" s="75">
        <f t="shared" si="37"/>
        <v>2</v>
      </c>
      <c r="H98" s="72">
        <f t="shared" si="38"/>
        <v>4</v>
      </c>
      <c r="I98" s="185">
        <f t="shared" si="39"/>
        <v>0</v>
      </c>
      <c r="J98" s="75">
        <f t="shared" si="40"/>
        <v>0</v>
      </c>
      <c r="K98" s="75">
        <f t="shared" si="41"/>
        <v>11</v>
      </c>
      <c r="L98" s="72">
        <f t="shared" si="42"/>
        <v>4</v>
      </c>
      <c r="N98" s="227"/>
      <c r="O98" s="228"/>
      <c r="P98" s="229">
        <f t="shared" si="43"/>
        <v>0</v>
      </c>
      <c r="Q98" s="227">
        <v>2</v>
      </c>
      <c r="R98" s="228">
        <v>4</v>
      </c>
      <c r="S98" s="72">
        <f t="shared" si="44"/>
        <v>6</v>
      </c>
      <c r="T98" s="74"/>
      <c r="U98" s="73"/>
      <c r="W98" s="74">
        <v>1</v>
      </c>
      <c r="X98" s="144">
        <v>6</v>
      </c>
      <c r="Y98" s="76">
        <v>2</v>
      </c>
      <c r="Z98" s="90">
        <f t="shared" si="45"/>
        <v>9</v>
      </c>
    </row>
    <row r="99" spans="1:26" x14ac:dyDescent="0.25">
      <c r="A99" s="131">
        <v>93</v>
      </c>
      <c r="B99" s="206" t="s">
        <v>81</v>
      </c>
      <c r="C99" s="272">
        <v>15</v>
      </c>
      <c r="D99" s="272" t="s">
        <v>125</v>
      </c>
      <c r="E99" s="273" t="s">
        <v>94</v>
      </c>
      <c r="F99" s="70">
        <f t="shared" si="33"/>
        <v>8</v>
      </c>
      <c r="G99" s="75">
        <f t="shared" si="37"/>
        <v>2</v>
      </c>
      <c r="H99" s="72">
        <f t="shared" si="38"/>
        <v>10</v>
      </c>
      <c r="I99" s="185">
        <f t="shared" si="39"/>
        <v>8</v>
      </c>
      <c r="J99" s="75">
        <f t="shared" si="40"/>
        <v>0</v>
      </c>
      <c r="K99" s="75">
        <f t="shared" si="41"/>
        <v>10</v>
      </c>
      <c r="L99" s="72">
        <f t="shared" si="42"/>
        <v>10</v>
      </c>
      <c r="N99" s="227">
        <v>8</v>
      </c>
      <c r="O99" s="228"/>
      <c r="P99" s="229">
        <f t="shared" si="43"/>
        <v>8</v>
      </c>
      <c r="Q99" s="230">
        <v>2</v>
      </c>
      <c r="R99" s="231">
        <v>10</v>
      </c>
      <c r="S99" s="72">
        <f t="shared" si="44"/>
        <v>12</v>
      </c>
      <c r="T99" s="74"/>
      <c r="U99" s="73"/>
      <c r="W99" s="74">
        <v>5</v>
      </c>
      <c r="X99" s="144">
        <v>3</v>
      </c>
      <c r="Y99" s="76">
        <v>0</v>
      </c>
      <c r="Z99" s="90">
        <f t="shared" si="45"/>
        <v>8</v>
      </c>
    </row>
    <row r="100" spans="1:26" x14ac:dyDescent="0.25">
      <c r="A100" s="60">
        <v>94</v>
      </c>
      <c r="B100" s="206" t="s">
        <v>81</v>
      </c>
      <c r="C100" s="272">
        <v>16</v>
      </c>
      <c r="D100" s="272" t="s">
        <v>126</v>
      </c>
      <c r="E100" s="273" t="s">
        <v>40</v>
      </c>
      <c r="F100" s="70">
        <f t="shared" si="33"/>
        <v>12</v>
      </c>
      <c r="G100" s="75">
        <f t="shared" si="37"/>
        <v>2</v>
      </c>
      <c r="H100" s="72">
        <f t="shared" si="38"/>
        <v>9</v>
      </c>
      <c r="I100" s="185">
        <f t="shared" si="39"/>
        <v>0</v>
      </c>
      <c r="J100" s="75">
        <f t="shared" si="40"/>
        <v>0</v>
      </c>
      <c r="K100" s="75">
        <f t="shared" si="41"/>
        <v>14</v>
      </c>
      <c r="L100" s="72">
        <f t="shared" si="42"/>
        <v>9</v>
      </c>
      <c r="N100" s="227"/>
      <c r="O100" s="228"/>
      <c r="P100" s="229">
        <f t="shared" si="43"/>
        <v>0</v>
      </c>
      <c r="Q100" s="227">
        <v>2</v>
      </c>
      <c r="R100" s="228">
        <v>9</v>
      </c>
      <c r="S100" s="72">
        <f t="shared" si="44"/>
        <v>11</v>
      </c>
      <c r="T100" s="74"/>
      <c r="U100" s="73"/>
      <c r="W100" s="74">
        <v>4</v>
      </c>
      <c r="X100" s="144">
        <v>6</v>
      </c>
      <c r="Y100" s="76">
        <v>2</v>
      </c>
      <c r="Z100" s="90">
        <f t="shared" si="45"/>
        <v>12</v>
      </c>
    </row>
    <row r="101" spans="1:26" x14ac:dyDescent="0.25">
      <c r="A101" s="60">
        <v>95</v>
      </c>
      <c r="B101" s="206" t="s">
        <v>81</v>
      </c>
      <c r="C101" s="272">
        <v>17</v>
      </c>
      <c r="D101" s="272" t="s">
        <v>127</v>
      </c>
      <c r="E101" s="273" t="s">
        <v>95</v>
      </c>
      <c r="F101" s="70">
        <f t="shared" si="33"/>
        <v>9</v>
      </c>
      <c r="G101" s="75">
        <f t="shared" si="37"/>
        <v>1</v>
      </c>
      <c r="H101" s="72">
        <f t="shared" si="38"/>
        <v>6</v>
      </c>
      <c r="I101" s="185">
        <f t="shared" si="39"/>
        <v>0</v>
      </c>
      <c r="J101" s="75">
        <f t="shared" si="40"/>
        <v>0</v>
      </c>
      <c r="K101" s="75">
        <f t="shared" si="41"/>
        <v>10</v>
      </c>
      <c r="L101" s="72">
        <f t="shared" si="42"/>
        <v>6</v>
      </c>
      <c r="N101" s="227"/>
      <c r="O101" s="228"/>
      <c r="P101" s="229">
        <f>SUM(N101:O101)</f>
        <v>0</v>
      </c>
      <c r="Q101" s="227">
        <v>1</v>
      </c>
      <c r="R101" s="228">
        <v>6</v>
      </c>
      <c r="S101" s="72">
        <f t="shared" si="44"/>
        <v>7</v>
      </c>
      <c r="T101" s="74"/>
      <c r="U101" s="73"/>
      <c r="W101" s="74">
        <v>2</v>
      </c>
      <c r="X101" s="144">
        <v>6</v>
      </c>
      <c r="Y101" s="76">
        <v>1</v>
      </c>
      <c r="Z101" s="90">
        <f t="shared" si="45"/>
        <v>9</v>
      </c>
    </row>
    <row r="102" spans="1:26" x14ac:dyDescent="0.25">
      <c r="A102" s="131">
        <v>96</v>
      </c>
      <c r="B102" s="206" t="s">
        <v>81</v>
      </c>
      <c r="C102" s="272">
        <v>18</v>
      </c>
      <c r="D102" s="272" t="s">
        <v>128</v>
      </c>
      <c r="E102" s="273" t="s">
        <v>96</v>
      </c>
      <c r="F102" s="70">
        <f t="shared" si="33"/>
        <v>11</v>
      </c>
      <c r="G102" s="75">
        <f t="shared" si="37"/>
        <v>0</v>
      </c>
      <c r="H102" s="72">
        <f t="shared" si="38"/>
        <v>22</v>
      </c>
      <c r="I102" s="185">
        <f t="shared" si="39"/>
        <v>17</v>
      </c>
      <c r="J102" s="75">
        <f t="shared" si="40"/>
        <v>0</v>
      </c>
      <c r="K102" s="75">
        <f t="shared" si="41"/>
        <v>11</v>
      </c>
      <c r="L102" s="72">
        <f t="shared" si="42"/>
        <v>22</v>
      </c>
      <c r="N102" s="227">
        <v>17</v>
      </c>
      <c r="O102" s="228"/>
      <c r="P102" s="229">
        <f t="shared" si="43"/>
        <v>17</v>
      </c>
      <c r="Q102" s="227">
        <v>0</v>
      </c>
      <c r="R102" s="228">
        <v>22</v>
      </c>
      <c r="S102" s="72">
        <f t="shared" si="44"/>
        <v>22</v>
      </c>
      <c r="T102" s="74"/>
      <c r="U102" s="73"/>
      <c r="W102" s="74">
        <v>6</v>
      </c>
      <c r="X102" s="144">
        <v>2</v>
      </c>
      <c r="Y102" s="76">
        <v>3</v>
      </c>
      <c r="Z102" s="74">
        <f t="shared" si="45"/>
        <v>11</v>
      </c>
    </row>
    <row r="103" spans="1:26" x14ac:dyDescent="0.25">
      <c r="A103" s="131">
        <v>97</v>
      </c>
      <c r="B103" s="206" t="s">
        <v>196</v>
      </c>
      <c r="C103" s="272">
        <v>19</v>
      </c>
      <c r="D103" s="272" t="s">
        <v>129</v>
      </c>
      <c r="E103" s="273" t="s">
        <v>97</v>
      </c>
      <c r="F103" s="70">
        <f t="shared" si="33"/>
        <v>2</v>
      </c>
      <c r="G103" s="75">
        <f t="shared" si="37"/>
        <v>0</v>
      </c>
      <c r="H103" s="72">
        <f t="shared" si="38"/>
        <v>0</v>
      </c>
      <c r="I103" s="185">
        <f t="shared" si="39"/>
        <v>16</v>
      </c>
      <c r="J103" s="75">
        <f t="shared" si="40"/>
        <v>9</v>
      </c>
      <c r="K103" s="75">
        <f t="shared" si="41"/>
        <v>2</v>
      </c>
      <c r="L103" s="72">
        <f t="shared" si="42"/>
        <v>0</v>
      </c>
      <c r="N103" s="227">
        <v>16</v>
      </c>
      <c r="O103" s="228">
        <v>9</v>
      </c>
      <c r="P103" s="229">
        <f t="shared" si="43"/>
        <v>25</v>
      </c>
      <c r="Q103" s="227">
        <v>0</v>
      </c>
      <c r="R103" s="228">
        <v>0</v>
      </c>
      <c r="S103" s="72">
        <f t="shared" si="44"/>
        <v>0</v>
      </c>
      <c r="T103" s="74"/>
      <c r="U103" s="73"/>
      <c r="W103" s="74">
        <v>1</v>
      </c>
      <c r="X103" s="144"/>
      <c r="Y103" s="76">
        <v>1</v>
      </c>
      <c r="Z103" s="90">
        <f t="shared" si="45"/>
        <v>2</v>
      </c>
    </row>
    <row r="104" spans="1:26" x14ac:dyDescent="0.25">
      <c r="A104" s="131">
        <v>98</v>
      </c>
      <c r="B104" s="206" t="s">
        <v>196</v>
      </c>
      <c r="C104" s="272">
        <v>20</v>
      </c>
      <c r="D104" s="272" t="s">
        <v>130</v>
      </c>
      <c r="E104" s="273" t="s">
        <v>98</v>
      </c>
      <c r="F104" s="70">
        <f t="shared" si="33"/>
        <v>2</v>
      </c>
      <c r="G104" s="75">
        <f t="shared" si="37"/>
        <v>0</v>
      </c>
      <c r="H104" s="72">
        <f t="shared" si="38"/>
        <v>0</v>
      </c>
      <c r="I104" s="185">
        <f t="shared" si="39"/>
        <v>14</v>
      </c>
      <c r="J104" s="75">
        <f t="shared" si="40"/>
        <v>7</v>
      </c>
      <c r="K104" s="75">
        <f t="shared" si="41"/>
        <v>2</v>
      </c>
      <c r="L104" s="72">
        <f t="shared" si="42"/>
        <v>0</v>
      </c>
      <c r="N104" s="70">
        <v>14</v>
      </c>
      <c r="O104" s="75">
        <v>7</v>
      </c>
      <c r="P104" s="71">
        <f t="shared" si="43"/>
        <v>21</v>
      </c>
      <c r="Q104" s="119">
        <v>0</v>
      </c>
      <c r="R104" s="120">
        <v>0</v>
      </c>
      <c r="S104" s="72">
        <f t="shared" si="44"/>
        <v>0</v>
      </c>
      <c r="T104" s="74"/>
      <c r="U104" s="73"/>
      <c r="W104" s="74">
        <v>1</v>
      </c>
      <c r="X104" s="144"/>
      <c r="Y104" s="76">
        <v>1</v>
      </c>
      <c r="Z104" s="90">
        <f t="shared" si="45"/>
        <v>2</v>
      </c>
    </row>
    <row r="105" spans="1:26" x14ac:dyDescent="0.25">
      <c r="A105" s="131">
        <v>99</v>
      </c>
      <c r="B105" s="206" t="s">
        <v>196</v>
      </c>
      <c r="C105" s="272">
        <v>21</v>
      </c>
      <c r="D105" s="272" t="s">
        <v>131</v>
      </c>
      <c r="E105" s="273" t="s">
        <v>99</v>
      </c>
      <c r="F105" s="70">
        <f t="shared" si="33"/>
        <v>2</v>
      </c>
      <c r="G105" s="75">
        <f t="shared" si="37"/>
        <v>0</v>
      </c>
      <c r="H105" s="72">
        <f t="shared" si="38"/>
        <v>0</v>
      </c>
      <c r="I105" s="185">
        <f t="shared" si="39"/>
        <v>11</v>
      </c>
      <c r="J105" s="75">
        <f t="shared" si="40"/>
        <v>8</v>
      </c>
      <c r="K105" s="75">
        <f t="shared" si="41"/>
        <v>2</v>
      </c>
      <c r="L105" s="72">
        <f t="shared" si="42"/>
        <v>0</v>
      </c>
      <c r="N105" s="70">
        <v>11</v>
      </c>
      <c r="O105" s="75">
        <v>8</v>
      </c>
      <c r="P105" s="71">
        <f t="shared" si="43"/>
        <v>19</v>
      </c>
      <c r="Q105" s="70">
        <v>0</v>
      </c>
      <c r="R105" s="75">
        <v>0</v>
      </c>
      <c r="S105" s="72">
        <f t="shared" si="44"/>
        <v>0</v>
      </c>
      <c r="T105" s="74"/>
      <c r="U105" s="73"/>
      <c r="W105" s="74">
        <v>1</v>
      </c>
      <c r="X105" s="144"/>
      <c r="Y105" s="76">
        <v>1</v>
      </c>
      <c r="Z105" s="90">
        <f t="shared" si="45"/>
        <v>2</v>
      </c>
    </row>
    <row r="106" spans="1:26" x14ac:dyDescent="0.25">
      <c r="A106" s="131">
        <v>100</v>
      </c>
      <c r="B106" s="206" t="s">
        <v>196</v>
      </c>
      <c r="C106" s="272">
        <v>22</v>
      </c>
      <c r="D106" s="272" t="s">
        <v>132</v>
      </c>
      <c r="E106" s="273" t="s">
        <v>4</v>
      </c>
      <c r="F106" s="70">
        <f t="shared" si="33"/>
        <v>1</v>
      </c>
      <c r="G106" s="75">
        <f t="shared" si="37"/>
        <v>0</v>
      </c>
      <c r="H106" s="72">
        <f t="shared" si="38"/>
        <v>0</v>
      </c>
      <c r="I106" s="185">
        <f t="shared" si="39"/>
        <v>18</v>
      </c>
      <c r="J106" s="75">
        <f t="shared" si="40"/>
        <v>14</v>
      </c>
      <c r="K106" s="75">
        <f t="shared" si="41"/>
        <v>1</v>
      </c>
      <c r="L106" s="72">
        <f t="shared" si="42"/>
        <v>0</v>
      </c>
      <c r="N106" s="70">
        <v>18</v>
      </c>
      <c r="O106" s="75">
        <v>14</v>
      </c>
      <c r="P106" s="71">
        <f t="shared" si="43"/>
        <v>32</v>
      </c>
      <c r="Q106" s="70">
        <v>0</v>
      </c>
      <c r="R106" s="75">
        <v>0</v>
      </c>
      <c r="S106" s="72">
        <f t="shared" si="44"/>
        <v>0</v>
      </c>
      <c r="T106" s="74"/>
      <c r="U106" s="73"/>
      <c r="W106" s="74">
        <v>0</v>
      </c>
      <c r="X106" s="144"/>
      <c r="Y106" s="76">
        <v>1</v>
      </c>
      <c r="Z106" s="90">
        <f t="shared" si="45"/>
        <v>1</v>
      </c>
    </row>
    <row r="107" spans="1:26" x14ac:dyDescent="0.25">
      <c r="A107" s="131">
        <v>101</v>
      </c>
      <c r="B107" s="206" t="s">
        <v>196</v>
      </c>
      <c r="C107" s="272">
        <v>23</v>
      </c>
      <c r="D107" s="272" t="s">
        <v>133</v>
      </c>
      <c r="E107" s="273" t="s">
        <v>100</v>
      </c>
      <c r="F107" s="70">
        <f t="shared" si="33"/>
        <v>3</v>
      </c>
      <c r="G107" s="75">
        <f t="shared" si="37"/>
        <v>0</v>
      </c>
      <c r="H107" s="72">
        <f t="shared" si="38"/>
        <v>0</v>
      </c>
      <c r="I107" s="185">
        <f t="shared" si="39"/>
        <v>16</v>
      </c>
      <c r="J107" s="75">
        <f t="shared" si="40"/>
        <v>10</v>
      </c>
      <c r="K107" s="75">
        <f t="shared" si="41"/>
        <v>3</v>
      </c>
      <c r="L107" s="72">
        <f t="shared" si="42"/>
        <v>0</v>
      </c>
      <c r="N107" s="70">
        <v>16</v>
      </c>
      <c r="O107" s="75">
        <v>10</v>
      </c>
      <c r="P107" s="71">
        <f t="shared" si="43"/>
        <v>26</v>
      </c>
      <c r="Q107" s="70">
        <v>0</v>
      </c>
      <c r="R107" s="75">
        <v>0</v>
      </c>
      <c r="S107" s="72">
        <f t="shared" si="44"/>
        <v>0</v>
      </c>
      <c r="T107" s="74"/>
      <c r="U107" s="73"/>
      <c r="W107" s="74">
        <v>1</v>
      </c>
      <c r="X107" s="144"/>
      <c r="Y107" s="76">
        <v>2</v>
      </c>
      <c r="Z107" s="90">
        <f t="shared" si="45"/>
        <v>3</v>
      </c>
    </row>
    <row r="108" spans="1:26" x14ac:dyDescent="0.25">
      <c r="A108" s="131">
        <v>102</v>
      </c>
      <c r="B108" s="206" t="s">
        <v>196</v>
      </c>
      <c r="C108" s="272">
        <v>24</v>
      </c>
      <c r="D108" s="272" t="s">
        <v>134</v>
      </c>
      <c r="E108" s="273" t="s">
        <v>101</v>
      </c>
      <c r="F108" s="70">
        <f t="shared" si="33"/>
        <v>2</v>
      </c>
      <c r="G108" s="75">
        <f t="shared" si="37"/>
        <v>0</v>
      </c>
      <c r="H108" s="72">
        <f t="shared" si="38"/>
        <v>0</v>
      </c>
      <c r="I108" s="185">
        <f t="shared" si="39"/>
        <v>13</v>
      </c>
      <c r="J108" s="75">
        <f t="shared" si="40"/>
        <v>9</v>
      </c>
      <c r="K108" s="75">
        <f t="shared" si="41"/>
        <v>2</v>
      </c>
      <c r="L108" s="72">
        <f t="shared" si="42"/>
        <v>0</v>
      </c>
      <c r="N108" s="70">
        <v>13</v>
      </c>
      <c r="O108" s="75">
        <v>9</v>
      </c>
      <c r="P108" s="71">
        <f t="shared" si="43"/>
        <v>22</v>
      </c>
      <c r="Q108" s="70">
        <v>0</v>
      </c>
      <c r="R108" s="75">
        <v>0</v>
      </c>
      <c r="S108" s="72">
        <f t="shared" si="44"/>
        <v>0</v>
      </c>
      <c r="T108" s="74"/>
      <c r="U108" s="73"/>
      <c r="W108" s="74">
        <v>1</v>
      </c>
      <c r="X108" s="144"/>
      <c r="Y108" s="76">
        <v>1</v>
      </c>
      <c r="Z108" s="90">
        <f t="shared" si="45"/>
        <v>2</v>
      </c>
    </row>
    <row r="109" spans="1:26" x14ac:dyDescent="0.25">
      <c r="A109" s="131">
        <v>103</v>
      </c>
      <c r="B109" s="206" t="s">
        <v>196</v>
      </c>
      <c r="C109" s="272">
        <v>25</v>
      </c>
      <c r="D109" s="272" t="s">
        <v>135</v>
      </c>
      <c r="E109" s="273" t="s">
        <v>102</v>
      </c>
      <c r="F109" s="70">
        <f t="shared" si="33"/>
        <v>1</v>
      </c>
      <c r="G109" s="75">
        <f t="shared" si="37"/>
        <v>0</v>
      </c>
      <c r="H109" s="72">
        <f t="shared" si="38"/>
        <v>0</v>
      </c>
      <c r="I109" s="185">
        <f t="shared" si="39"/>
        <v>12</v>
      </c>
      <c r="J109" s="75">
        <f t="shared" si="40"/>
        <v>9</v>
      </c>
      <c r="K109" s="75">
        <f t="shared" si="41"/>
        <v>1</v>
      </c>
      <c r="L109" s="72">
        <f t="shared" si="42"/>
        <v>0</v>
      </c>
      <c r="N109" s="70">
        <v>12</v>
      </c>
      <c r="O109" s="75">
        <v>9</v>
      </c>
      <c r="P109" s="71">
        <f t="shared" si="43"/>
        <v>21</v>
      </c>
      <c r="Q109" s="70">
        <v>0</v>
      </c>
      <c r="R109" s="75">
        <v>0</v>
      </c>
      <c r="S109" s="72">
        <f t="shared" si="44"/>
        <v>0</v>
      </c>
      <c r="T109" s="74"/>
      <c r="U109" s="73"/>
      <c r="W109" s="74">
        <v>0</v>
      </c>
      <c r="X109" s="144"/>
      <c r="Y109" s="76">
        <v>1</v>
      </c>
      <c r="Z109" s="90">
        <f t="shared" si="45"/>
        <v>1</v>
      </c>
    </row>
    <row r="110" spans="1:26" x14ac:dyDescent="0.25">
      <c r="A110" s="131">
        <v>104</v>
      </c>
      <c r="B110" s="206" t="s">
        <v>196</v>
      </c>
      <c r="C110" s="272">
        <v>26</v>
      </c>
      <c r="D110" s="272" t="s">
        <v>136</v>
      </c>
      <c r="E110" s="273" t="s">
        <v>103</v>
      </c>
      <c r="F110" s="70">
        <f t="shared" si="33"/>
        <v>1</v>
      </c>
      <c r="G110" s="75">
        <f t="shared" si="37"/>
        <v>0</v>
      </c>
      <c r="H110" s="72">
        <f t="shared" si="38"/>
        <v>0</v>
      </c>
      <c r="I110" s="185">
        <f t="shared" si="39"/>
        <v>14</v>
      </c>
      <c r="J110" s="75">
        <f t="shared" si="40"/>
        <v>9</v>
      </c>
      <c r="K110" s="75">
        <f t="shared" si="41"/>
        <v>1</v>
      </c>
      <c r="L110" s="72">
        <f t="shared" si="42"/>
        <v>0</v>
      </c>
      <c r="N110" s="70">
        <v>14</v>
      </c>
      <c r="O110" s="75">
        <v>9</v>
      </c>
      <c r="P110" s="71">
        <f t="shared" si="43"/>
        <v>23</v>
      </c>
      <c r="Q110" s="70">
        <v>0</v>
      </c>
      <c r="R110" s="75">
        <v>0</v>
      </c>
      <c r="S110" s="72">
        <f t="shared" si="44"/>
        <v>0</v>
      </c>
      <c r="T110" s="74"/>
      <c r="U110" s="73"/>
      <c r="W110" s="74">
        <v>0</v>
      </c>
      <c r="X110" s="144"/>
      <c r="Y110" s="76">
        <v>1</v>
      </c>
      <c r="Z110" s="90">
        <f t="shared" si="45"/>
        <v>1</v>
      </c>
    </row>
    <row r="111" spans="1:26" x14ac:dyDescent="0.25">
      <c r="A111" s="131">
        <v>105</v>
      </c>
      <c r="B111" s="206" t="s">
        <v>196</v>
      </c>
      <c r="C111" s="272">
        <v>27</v>
      </c>
      <c r="D111" s="272" t="s">
        <v>137</v>
      </c>
      <c r="E111" s="273" t="s">
        <v>104</v>
      </c>
      <c r="F111" s="70">
        <f t="shared" si="33"/>
        <v>1</v>
      </c>
      <c r="G111" s="75">
        <f t="shared" si="37"/>
        <v>0</v>
      </c>
      <c r="H111" s="72">
        <f t="shared" si="38"/>
        <v>0</v>
      </c>
      <c r="I111" s="185">
        <f t="shared" si="39"/>
        <v>14</v>
      </c>
      <c r="J111" s="75">
        <f t="shared" si="40"/>
        <v>8</v>
      </c>
      <c r="K111" s="75">
        <f t="shared" si="41"/>
        <v>1</v>
      </c>
      <c r="L111" s="72">
        <f t="shared" si="42"/>
        <v>0</v>
      </c>
      <c r="N111" s="70">
        <v>14</v>
      </c>
      <c r="O111" s="75">
        <v>8</v>
      </c>
      <c r="P111" s="71">
        <f t="shared" si="43"/>
        <v>22</v>
      </c>
      <c r="Q111" s="70">
        <v>0</v>
      </c>
      <c r="R111" s="75">
        <v>0</v>
      </c>
      <c r="S111" s="72">
        <f t="shared" si="44"/>
        <v>0</v>
      </c>
      <c r="T111" s="74"/>
      <c r="U111" s="73"/>
      <c r="W111" s="74">
        <v>0</v>
      </c>
      <c r="X111" s="144"/>
      <c r="Y111" s="76">
        <v>1</v>
      </c>
      <c r="Z111" s="90">
        <f t="shared" si="45"/>
        <v>1</v>
      </c>
    </row>
    <row r="112" spans="1:26" x14ac:dyDescent="0.25">
      <c r="A112" s="131">
        <v>106</v>
      </c>
      <c r="B112" s="206" t="s">
        <v>196</v>
      </c>
      <c r="C112" s="204">
        <v>28</v>
      </c>
      <c r="D112" s="204" t="s">
        <v>138</v>
      </c>
      <c r="E112" s="211" t="s">
        <v>105</v>
      </c>
      <c r="F112" s="70">
        <f t="shared" si="33"/>
        <v>3</v>
      </c>
      <c r="G112" s="75">
        <f t="shared" si="37"/>
        <v>13</v>
      </c>
      <c r="H112" s="72">
        <f t="shared" si="38"/>
        <v>2</v>
      </c>
      <c r="I112" s="185">
        <f t="shared" si="39"/>
        <v>15</v>
      </c>
      <c r="J112" s="75">
        <f t="shared" si="40"/>
        <v>16</v>
      </c>
      <c r="K112" s="75">
        <f t="shared" si="41"/>
        <v>16</v>
      </c>
      <c r="L112" s="72">
        <f t="shared" si="42"/>
        <v>2</v>
      </c>
      <c r="N112" s="70">
        <v>15</v>
      </c>
      <c r="O112" s="75">
        <v>16</v>
      </c>
      <c r="P112" s="71">
        <f t="shared" si="43"/>
        <v>31</v>
      </c>
      <c r="Q112" s="70">
        <v>0</v>
      </c>
      <c r="R112" s="75">
        <v>0</v>
      </c>
      <c r="S112" s="72">
        <f t="shared" si="44"/>
        <v>0</v>
      </c>
      <c r="T112" s="74">
        <v>13</v>
      </c>
      <c r="U112" s="73">
        <v>2</v>
      </c>
      <c r="W112" s="74">
        <v>2</v>
      </c>
      <c r="X112" s="144"/>
      <c r="Y112" s="76">
        <v>1</v>
      </c>
      <c r="Z112" s="90">
        <f t="shared" si="45"/>
        <v>3</v>
      </c>
    </row>
    <row r="113" spans="1:27" x14ac:dyDescent="0.25">
      <c r="A113" s="131">
        <v>107</v>
      </c>
      <c r="B113" s="206" t="s">
        <v>196</v>
      </c>
      <c r="C113" s="204">
        <v>29</v>
      </c>
      <c r="D113" s="204" t="s">
        <v>139</v>
      </c>
      <c r="E113" s="211" t="s">
        <v>106</v>
      </c>
      <c r="F113" s="70">
        <f t="shared" si="33"/>
        <v>2</v>
      </c>
      <c r="G113" s="75">
        <f t="shared" si="37"/>
        <v>0</v>
      </c>
      <c r="H113" s="72">
        <f t="shared" si="38"/>
        <v>0</v>
      </c>
      <c r="I113" s="185">
        <f t="shared" si="39"/>
        <v>15</v>
      </c>
      <c r="J113" s="75">
        <f t="shared" si="40"/>
        <v>9</v>
      </c>
      <c r="K113" s="75">
        <f t="shared" si="41"/>
        <v>2</v>
      </c>
      <c r="L113" s="72">
        <f t="shared" si="42"/>
        <v>0</v>
      </c>
      <c r="N113" s="70">
        <v>15</v>
      </c>
      <c r="O113" s="75">
        <v>9</v>
      </c>
      <c r="P113" s="71">
        <f t="shared" si="43"/>
        <v>24</v>
      </c>
      <c r="Q113" s="70">
        <v>0</v>
      </c>
      <c r="R113" s="75">
        <v>0</v>
      </c>
      <c r="S113" s="72">
        <f t="shared" si="44"/>
        <v>0</v>
      </c>
      <c r="T113" s="74"/>
      <c r="U113" s="73"/>
      <c r="W113" s="74">
        <v>1</v>
      </c>
      <c r="X113" s="144"/>
      <c r="Y113" s="76">
        <v>1</v>
      </c>
      <c r="Z113" s="90">
        <f t="shared" si="45"/>
        <v>2</v>
      </c>
    </row>
    <row r="114" spans="1:27" ht="15.75" thickBot="1" x14ac:dyDescent="0.3">
      <c r="A114" s="131">
        <v>108</v>
      </c>
      <c r="B114" s="208" t="s">
        <v>196</v>
      </c>
      <c r="C114" s="209">
        <v>30</v>
      </c>
      <c r="D114" s="209" t="s">
        <v>140</v>
      </c>
      <c r="E114" s="212" t="s">
        <v>107</v>
      </c>
      <c r="F114" s="122">
        <f t="shared" si="33"/>
        <v>4</v>
      </c>
      <c r="G114" s="124">
        <f t="shared" si="37"/>
        <v>0</v>
      </c>
      <c r="H114" s="125">
        <f t="shared" si="38"/>
        <v>0</v>
      </c>
      <c r="I114" s="186">
        <f t="shared" si="39"/>
        <v>15</v>
      </c>
      <c r="J114" s="124">
        <f t="shared" si="40"/>
        <v>14</v>
      </c>
      <c r="K114" s="124">
        <f t="shared" si="41"/>
        <v>4</v>
      </c>
      <c r="L114" s="125">
        <f t="shared" si="42"/>
        <v>0</v>
      </c>
      <c r="N114" s="122">
        <v>15</v>
      </c>
      <c r="O114" s="124">
        <v>14</v>
      </c>
      <c r="P114" s="123">
        <f t="shared" si="43"/>
        <v>29</v>
      </c>
      <c r="Q114" s="122">
        <v>0</v>
      </c>
      <c r="R114" s="124">
        <v>0</v>
      </c>
      <c r="S114" s="125">
        <f t="shared" si="44"/>
        <v>0</v>
      </c>
      <c r="T114" s="90"/>
      <c r="U114" s="89"/>
      <c r="W114" s="90">
        <v>2</v>
      </c>
      <c r="X114" s="146"/>
      <c r="Y114" s="92">
        <v>2</v>
      </c>
      <c r="Z114" s="90">
        <f t="shared" si="45"/>
        <v>4</v>
      </c>
    </row>
    <row r="115" spans="1:27" s="14" customFormat="1" ht="15.75" thickBot="1" x14ac:dyDescent="0.3">
      <c r="B115" s="17" t="s">
        <v>81</v>
      </c>
      <c r="C115" s="281" t="s">
        <v>147</v>
      </c>
      <c r="D115" s="282"/>
      <c r="E115" s="282"/>
      <c r="F115" s="195">
        <f t="shared" ref="F115:L115" si="46">SUM(F85:F114)</f>
        <v>181</v>
      </c>
      <c r="G115" s="195">
        <f t="shared" si="46"/>
        <v>40</v>
      </c>
      <c r="H115" s="195">
        <f t="shared" si="46"/>
        <v>114</v>
      </c>
      <c r="I115" s="195">
        <f t="shared" si="46"/>
        <v>220</v>
      </c>
      <c r="J115" s="195">
        <f t="shared" si="46"/>
        <v>122</v>
      </c>
      <c r="K115" s="195">
        <f t="shared" si="46"/>
        <v>221</v>
      </c>
      <c r="L115" s="195">
        <f t="shared" si="46"/>
        <v>114</v>
      </c>
      <c r="M115" s="60"/>
      <c r="N115" s="21">
        <f t="shared" ref="N115:U115" si="47">SUM(N85:N114)</f>
        <v>220</v>
      </c>
      <c r="O115" s="226">
        <f t="shared" si="47"/>
        <v>122</v>
      </c>
      <c r="P115" s="183">
        <f t="shared" si="47"/>
        <v>342</v>
      </c>
      <c r="Q115" s="213">
        <f t="shared" si="47"/>
        <v>25</v>
      </c>
      <c r="R115" s="195">
        <f t="shared" si="47"/>
        <v>110</v>
      </c>
      <c r="S115" s="214">
        <f t="shared" si="47"/>
        <v>135</v>
      </c>
      <c r="T115" s="21">
        <f t="shared" si="47"/>
        <v>15</v>
      </c>
      <c r="U115" s="28">
        <f t="shared" si="47"/>
        <v>4</v>
      </c>
      <c r="W115" s="21">
        <f>SUM(W85:W114)</f>
        <v>63</v>
      </c>
      <c r="X115" s="31">
        <f>SUM(X85:X114)</f>
        <v>86</v>
      </c>
      <c r="Y115" s="31">
        <f>SUM(Y85:Y114)</f>
        <v>32</v>
      </c>
      <c r="Z115" s="21">
        <f>SUM(Z85:Z114)</f>
        <v>181</v>
      </c>
      <c r="AA115" s="60"/>
    </row>
    <row r="116" spans="1:27" s="23" customFormat="1" ht="15.75" thickBot="1" x14ac:dyDescent="0.3">
      <c r="B116" s="279" t="s">
        <v>170</v>
      </c>
      <c r="C116" s="280"/>
      <c r="D116" s="280"/>
      <c r="E116" s="280"/>
      <c r="F116" s="130">
        <f>SUM(F115,F84,F54,F31)</f>
        <v>781</v>
      </c>
      <c r="G116" s="130">
        <f t="shared" ref="G116:L116" si="48">SUM(G115,G84,G54,G31)</f>
        <v>128</v>
      </c>
      <c r="H116" s="130">
        <f t="shared" si="48"/>
        <v>532</v>
      </c>
      <c r="I116" s="130">
        <f t="shared" si="48"/>
        <v>534</v>
      </c>
      <c r="J116" s="130">
        <f t="shared" si="48"/>
        <v>302</v>
      </c>
      <c r="K116" s="130">
        <f t="shared" si="48"/>
        <v>909</v>
      </c>
      <c r="L116" s="129">
        <f t="shared" si="48"/>
        <v>532</v>
      </c>
      <c r="M116" s="121"/>
      <c r="N116" s="129">
        <f>SUM(N115,N84,N54,N31)</f>
        <v>567</v>
      </c>
      <c r="O116" s="129">
        <f t="shared" ref="O116:U116" si="49">SUM(O115,O84,O54,O31)</f>
        <v>321</v>
      </c>
      <c r="P116" s="129">
        <f t="shared" si="49"/>
        <v>888</v>
      </c>
      <c r="Q116" s="129">
        <f t="shared" si="49"/>
        <v>59</v>
      </c>
      <c r="R116" s="129">
        <f t="shared" si="49"/>
        <v>508</v>
      </c>
      <c r="S116" s="129">
        <f t="shared" si="49"/>
        <v>567</v>
      </c>
      <c r="T116" s="129">
        <f t="shared" si="49"/>
        <v>36</v>
      </c>
      <c r="U116" s="129">
        <f t="shared" si="49"/>
        <v>5</v>
      </c>
      <c r="W116" s="129">
        <f>SUM(W115,W84,W54,W31)</f>
        <v>308</v>
      </c>
      <c r="X116" s="129">
        <f>SUM(X115,X84,X54,X31)</f>
        <v>359</v>
      </c>
      <c r="Y116" s="129">
        <f>SUM(Y115,Y84,Y54,Y31)</f>
        <v>114</v>
      </c>
      <c r="Z116" s="129">
        <f>SUM(Z115,Z84,Z54,Z31)</f>
        <v>781</v>
      </c>
      <c r="AA116" s="121"/>
    </row>
    <row r="118" spans="1:27" x14ac:dyDescent="0.25">
      <c r="Q118" s="127"/>
      <c r="R118" s="127"/>
      <c r="S118" s="127"/>
    </row>
    <row r="119" spans="1:27" x14ac:dyDescent="0.25">
      <c r="L119" s="171"/>
      <c r="Q119" s="127"/>
      <c r="R119" s="127"/>
      <c r="S119" s="127"/>
    </row>
    <row r="120" spans="1:27" x14ac:dyDescent="0.25">
      <c r="K120" s="126"/>
      <c r="L120" s="171"/>
    </row>
    <row r="121" spans="1:27" x14ac:dyDescent="0.25">
      <c r="I121" s="128"/>
      <c r="J121" s="128"/>
      <c r="K121" s="126"/>
      <c r="L121" s="171"/>
    </row>
    <row r="122" spans="1:27" x14ac:dyDescent="0.25">
      <c r="K122" s="126"/>
      <c r="L122" s="172"/>
    </row>
    <row r="123" spans="1:27" x14ac:dyDescent="0.25">
      <c r="K123" s="126"/>
      <c r="L123" s="171"/>
    </row>
  </sheetData>
  <autoFilter ref="A3:AA116"/>
  <mergeCells count="11">
    <mergeCell ref="T2:U2"/>
    <mergeCell ref="W2:Y2"/>
    <mergeCell ref="B116:E116"/>
    <mergeCell ref="N2:P2"/>
    <mergeCell ref="Q2:S2"/>
    <mergeCell ref="C115:E115"/>
    <mergeCell ref="C84:E84"/>
    <mergeCell ref="C54:E54"/>
    <mergeCell ref="C31:E31"/>
    <mergeCell ref="I2:L2"/>
    <mergeCell ref="F2:H2"/>
  </mergeCells>
  <pageMargins left="0.7" right="0.7" top="0.75" bottom="0.75" header="0.3" footer="0.3"/>
  <pageSetup paperSize="9" scale="27"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16"/>
  <sheetViews>
    <sheetView zoomScale="70" zoomScaleNormal="70" workbookViewId="0">
      <pane xSplit="5" ySplit="3" topLeftCell="F4" activePane="bottomRight" state="frozenSplit"/>
      <selection pane="topRight" activeCell="E1" sqref="E1"/>
      <selection pane="bottomLeft" activeCell="A11" sqref="A11"/>
      <selection pane="bottomRight" activeCell="G128" sqref="G128"/>
    </sheetView>
  </sheetViews>
  <sheetFormatPr baseColWidth="10" defaultColWidth="11.42578125" defaultRowHeight="15" x14ac:dyDescent="0.25"/>
  <cols>
    <col min="1" max="1" width="6.5703125" style="60" customWidth="1"/>
    <col min="2" max="2" width="11.85546875" style="60" bestFit="1" customWidth="1"/>
    <col min="3" max="3" width="8.7109375" style="60" bestFit="1" customWidth="1"/>
    <col min="4" max="4" width="4.7109375" style="60" customWidth="1"/>
    <col min="5" max="5" width="23.28515625" style="60" customWidth="1"/>
    <col min="6" max="6" width="13.140625" style="60" bestFit="1" customWidth="1"/>
    <col min="7" max="7" width="67.85546875" style="60" customWidth="1"/>
    <col min="8" max="8" width="17.42578125" style="60" customWidth="1"/>
    <col min="9" max="9" width="60.28515625" style="60" customWidth="1"/>
    <col min="10" max="10" width="16.42578125" style="60" customWidth="1"/>
    <col min="11" max="11" width="61.28515625" style="60" customWidth="1"/>
    <col min="12" max="16384" width="11.42578125" style="60"/>
  </cols>
  <sheetData>
    <row r="1" spans="1:11" ht="15.75" thickBot="1" x14ac:dyDescent="0.3"/>
    <row r="2" spans="1:11" ht="15.75" thickBot="1" x14ac:dyDescent="0.3">
      <c r="F2" s="276" t="s">
        <v>301</v>
      </c>
      <c r="G2" s="277"/>
      <c r="H2" s="276" t="s">
        <v>304</v>
      </c>
      <c r="I2" s="277"/>
      <c r="J2" s="276" t="s">
        <v>303</v>
      </c>
      <c r="K2" s="277"/>
    </row>
    <row r="3" spans="1:11" ht="30.75" thickBot="1" x14ac:dyDescent="0.3">
      <c r="A3" s="13" t="str">
        <f>'Levantamiento cámaras'!A3</f>
        <v>#</v>
      </c>
      <c r="B3" s="13" t="str">
        <f>'Levantamiento cámaras'!B3</f>
        <v>LÍNEA</v>
      </c>
      <c r="C3" s="133" t="str">
        <f>'Levantamiento cámaras'!C3</f>
        <v>N°</v>
      </c>
      <c r="D3" s="133" t="str">
        <f>'Levantamiento cámaras'!D3</f>
        <v>ABR</v>
      </c>
      <c r="E3" s="40" t="str">
        <f>'Levantamiento cámaras'!E3</f>
        <v>ESTACIONES</v>
      </c>
      <c r="F3" s="134" t="s">
        <v>197</v>
      </c>
      <c r="G3" s="134" t="s">
        <v>302</v>
      </c>
      <c r="H3" s="164" t="s">
        <v>197</v>
      </c>
      <c r="I3" s="164" t="s">
        <v>302</v>
      </c>
      <c r="J3" s="164" t="s">
        <v>197</v>
      </c>
      <c r="K3" s="164" t="s">
        <v>302</v>
      </c>
    </row>
    <row r="4" spans="1:11" ht="45" x14ac:dyDescent="0.25">
      <c r="A4" s="131">
        <f>'Levantamiento cámaras'!A4</f>
        <v>1</v>
      </c>
      <c r="B4" s="22" t="str">
        <f>'Levantamiento cámaras'!B4</f>
        <v>L1</v>
      </c>
      <c r="C4" s="22">
        <f>'Levantamiento cámaras'!C4</f>
        <v>1</v>
      </c>
      <c r="D4" s="22" t="str">
        <f>'Levantamiento cámaras'!D4</f>
        <v>SP</v>
      </c>
      <c r="E4" s="36" t="str">
        <f>'Levantamiento cámaras'!E4</f>
        <v>San Pablo</v>
      </c>
      <c r="F4" s="63">
        <f>'Levantamiento cámaras'!W4</f>
        <v>3</v>
      </c>
      <c r="G4" s="135" t="s">
        <v>253</v>
      </c>
      <c r="H4" s="63">
        <f>'Levantamiento cámaras'!H4</f>
        <v>0</v>
      </c>
      <c r="I4" s="135"/>
      <c r="J4" s="63">
        <f>'Levantamiento cámaras'!G4</f>
        <v>0</v>
      </c>
      <c r="K4" s="135"/>
    </row>
    <row r="5" spans="1:11" ht="45" x14ac:dyDescent="0.25">
      <c r="A5" s="131">
        <f>'Levantamiento cámaras'!A5</f>
        <v>2</v>
      </c>
      <c r="B5" s="18" t="str">
        <f>'Levantamiento cámaras'!B5</f>
        <v>L1</v>
      </c>
      <c r="C5" s="18">
        <f>'Levantamiento cámaras'!C5</f>
        <v>2</v>
      </c>
      <c r="D5" s="18" t="str">
        <f>'Levantamiento cámaras'!D5</f>
        <v>NP</v>
      </c>
      <c r="E5" s="37" t="str">
        <f>'Levantamiento cámaras'!E5</f>
        <v>Neptuno</v>
      </c>
      <c r="F5" s="71">
        <f>'Levantamiento cámaras'!W5</f>
        <v>3</v>
      </c>
      <c r="G5" s="136" t="s">
        <v>254</v>
      </c>
      <c r="H5" s="71">
        <f>'Levantamiento cámaras'!H5</f>
        <v>0</v>
      </c>
      <c r="I5" s="136"/>
      <c r="J5" s="71">
        <f>'Levantamiento cámaras'!G5</f>
        <v>0</v>
      </c>
      <c r="K5" s="136"/>
    </row>
    <row r="6" spans="1:11" x14ac:dyDescent="0.25">
      <c r="A6" s="131">
        <f>'Levantamiento cámaras'!A6</f>
        <v>3</v>
      </c>
      <c r="B6" s="18" t="str">
        <f>'Levantamiento cámaras'!B6</f>
        <v>L1</v>
      </c>
      <c r="C6" s="18">
        <f>'Levantamiento cámaras'!C6</f>
        <v>3</v>
      </c>
      <c r="D6" s="18" t="str">
        <f>'Levantamiento cámaras'!D6</f>
        <v>PJ</v>
      </c>
      <c r="E6" s="37" t="str">
        <f>'Levantamiento cámaras'!E6</f>
        <v>Pajaritos</v>
      </c>
      <c r="F6" s="71">
        <f>'Levantamiento cámaras'!W6</f>
        <v>0</v>
      </c>
      <c r="G6" s="71" t="s">
        <v>273</v>
      </c>
      <c r="H6" s="71">
        <f>'Levantamiento cámaras'!H6</f>
        <v>0</v>
      </c>
      <c r="I6" s="71"/>
      <c r="J6" s="71">
        <f>'Levantamiento cámaras'!G6</f>
        <v>0</v>
      </c>
      <c r="K6" s="71"/>
    </row>
    <row r="7" spans="1:11" x14ac:dyDescent="0.25">
      <c r="A7" s="131">
        <f>'Levantamiento cámaras'!A7</f>
        <v>4</v>
      </c>
      <c r="B7" s="18" t="str">
        <f>'Levantamiento cámaras'!B7</f>
        <v>L1</v>
      </c>
      <c r="C7" s="18">
        <f>'Levantamiento cámaras'!C7</f>
        <v>4</v>
      </c>
      <c r="D7" s="18" t="str">
        <f>'Levantamiento cámaras'!D7</f>
        <v>LR</v>
      </c>
      <c r="E7" s="37" t="str">
        <f>'Levantamiento cámaras'!E7</f>
        <v>Las Rejas</v>
      </c>
      <c r="F7" s="71">
        <f>'Levantamiento cámaras'!W7</f>
        <v>0</v>
      </c>
      <c r="G7" s="71" t="s">
        <v>273</v>
      </c>
      <c r="H7" s="71">
        <f>'Levantamiento cámaras'!H7</f>
        <v>0</v>
      </c>
      <c r="I7" s="71"/>
      <c r="J7" s="71">
        <f>'Levantamiento cámaras'!G7</f>
        <v>0</v>
      </c>
      <c r="K7" s="71"/>
    </row>
    <row r="8" spans="1:11" x14ac:dyDescent="0.25">
      <c r="A8" s="131">
        <f>'Levantamiento cámaras'!A8</f>
        <v>5</v>
      </c>
      <c r="B8" s="18" t="str">
        <f>'Levantamiento cámaras'!B8</f>
        <v>L1</v>
      </c>
      <c r="C8" s="18">
        <f>'Levantamiento cámaras'!C8</f>
        <v>5</v>
      </c>
      <c r="D8" s="18" t="str">
        <f>'Levantamiento cámaras'!D8</f>
        <v>EC</v>
      </c>
      <c r="E8" s="37" t="str">
        <f>'Levantamiento cámaras'!E8</f>
        <v>Ecuador</v>
      </c>
      <c r="F8" s="71">
        <f>'Levantamiento cámaras'!W8</f>
        <v>1</v>
      </c>
      <c r="G8" s="136" t="s">
        <v>299</v>
      </c>
      <c r="H8" s="71">
        <f>'Levantamiento cámaras'!H8</f>
        <v>0</v>
      </c>
      <c r="I8" s="136"/>
      <c r="J8" s="71">
        <f>'Levantamiento cámaras'!G8</f>
        <v>0</v>
      </c>
      <c r="K8" s="136"/>
    </row>
    <row r="9" spans="1:11" ht="45" x14ac:dyDescent="0.25">
      <c r="A9" s="131">
        <f>'Levantamiento cámaras'!A9</f>
        <v>6</v>
      </c>
      <c r="B9" s="18" t="str">
        <f>'Levantamiento cámaras'!B9</f>
        <v>L1</v>
      </c>
      <c r="C9" s="18">
        <f>'Levantamiento cámaras'!C9</f>
        <v>6</v>
      </c>
      <c r="D9" s="18" t="str">
        <f>'Levantamiento cámaras'!D9</f>
        <v>AH</v>
      </c>
      <c r="E9" s="37" t="str">
        <f>'Levantamiento cámaras'!E9</f>
        <v>San Alberto Hurtado</v>
      </c>
      <c r="F9" s="71">
        <f>'Levantamiento cámaras'!W9</f>
        <v>3</v>
      </c>
      <c r="G9" s="136" t="s">
        <v>255</v>
      </c>
      <c r="H9" s="71">
        <f>'Levantamiento cámaras'!H9</f>
        <v>0</v>
      </c>
      <c r="I9" s="136"/>
      <c r="J9" s="71">
        <f>'Levantamiento cámaras'!G9</f>
        <v>0</v>
      </c>
      <c r="K9" s="136"/>
    </row>
    <row r="10" spans="1:11" ht="45" x14ac:dyDescent="0.25">
      <c r="A10" s="131">
        <f>'Levantamiento cámaras'!A10</f>
        <v>7</v>
      </c>
      <c r="B10" s="18" t="str">
        <f>'Levantamiento cámaras'!B10</f>
        <v>L1</v>
      </c>
      <c r="C10" s="18">
        <f>'Levantamiento cámaras'!C10</f>
        <v>7</v>
      </c>
      <c r="D10" s="18" t="str">
        <f>'Levantamiento cámaras'!D10</f>
        <v>US</v>
      </c>
      <c r="E10" s="37" t="str">
        <f>'Levantamiento cámaras'!E10</f>
        <v>Universidad de Santiago</v>
      </c>
      <c r="F10" s="71">
        <f>'Levantamiento cámaras'!W10</f>
        <v>3</v>
      </c>
      <c r="G10" s="136" t="s">
        <v>298</v>
      </c>
      <c r="H10" s="71">
        <f>'Levantamiento cámaras'!H10</f>
        <v>0</v>
      </c>
      <c r="I10" s="136"/>
      <c r="J10" s="71">
        <f>'Levantamiento cámaras'!G10</f>
        <v>0</v>
      </c>
      <c r="K10" s="136"/>
    </row>
    <row r="11" spans="1:11" x14ac:dyDescent="0.25">
      <c r="A11" s="131">
        <f>'Levantamiento cámaras'!A11</f>
        <v>8</v>
      </c>
      <c r="B11" s="18" t="str">
        <f>'Levantamiento cámaras'!B11</f>
        <v>L1</v>
      </c>
      <c r="C11" s="18">
        <f>'Levantamiento cámaras'!C11</f>
        <v>8</v>
      </c>
      <c r="D11" s="18" t="str">
        <f>'Levantamiento cámaras'!D11</f>
        <v>EL</v>
      </c>
      <c r="E11" s="37" t="str">
        <f>'Levantamiento cámaras'!E11</f>
        <v>Estación Central</v>
      </c>
      <c r="F11" s="71">
        <f>'Levantamiento cámaras'!W11</f>
        <v>0</v>
      </c>
      <c r="G11" s="71" t="s">
        <v>273</v>
      </c>
      <c r="H11" s="71">
        <f>'Levantamiento cámaras'!H11</f>
        <v>0</v>
      </c>
      <c r="I11" s="71"/>
      <c r="J11" s="71">
        <f>'Levantamiento cámaras'!G11</f>
        <v>0</v>
      </c>
      <c r="K11" s="71"/>
    </row>
    <row r="12" spans="1:11" ht="30" x14ac:dyDescent="0.25">
      <c r="A12" s="131">
        <f>'Levantamiento cámaras'!A12</f>
        <v>9</v>
      </c>
      <c r="B12" s="18" t="str">
        <f>'Levantamiento cámaras'!B12</f>
        <v>L1</v>
      </c>
      <c r="C12" s="18">
        <f>'Levantamiento cámaras'!C12</f>
        <v>9</v>
      </c>
      <c r="D12" s="18" t="str">
        <f>'Levantamiento cámaras'!D12</f>
        <v>LA</v>
      </c>
      <c r="E12" s="37" t="str">
        <f>'Levantamiento cámaras'!E12</f>
        <v>Union Latinoamericana</v>
      </c>
      <c r="F12" s="71">
        <f>'Levantamiento cámaras'!W12</f>
        <v>2</v>
      </c>
      <c r="G12" s="136" t="s">
        <v>239</v>
      </c>
      <c r="H12" s="71">
        <f>'Levantamiento cámaras'!H12</f>
        <v>0</v>
      </c>
      <c r="I12" s="136"/>
      <c r="J12" s="71">
        <f>'Levantamiento cámaras'!G12</f>
        <v>0</v>
      </c>
      <c r="K12" s="136"/>
    </row>
    <row r="13" spans="1:11" ht="30" x14ac:dyDescent="0.25">
      <c r="A13" s="131">
        <f>'Levantamiento cámaras'!A13</f>
        <v>10</v>
      </c>
      <c r="B13" s="18" t="str">
        <f>'Levantamiento cámaras'!B13</f>
        <v>L1</v>
      </c>
      <c r="C13" s="18">
        <f>'Levantamiento cámaras'!C13</f>
        <v>10</v>
      </c>
      <c r="D13" s="18" t="str">
        <f>'Levantamiento cámaras'!D13</f>
        <v>RP</v>
      </c>
      <c r="E13" s="37" t="str">
        <f>'Levantamiento cámaras'!E13</f>
        <v>República</v>
      </c>
      <c r="F13" s="71">
        <f>'Levantamiento cámaras'!W13</f>
        <v>2</v>
      </c>
      <c r="G13" s="136" t="s">
        <v>240</v>
      </c>
      <c r="H13" s="71">
        <f>'Levantamiento cámaras'!H13</f>
        <v>0</v>
      </c>
      <c r="I13" s="136"/>
      <c r="J13" s="71">
        <f>'Levantamiento cámaras'!G13</f>
        <v>0</v>
      </c>
      <c r="K13" s="136"/>
    </row>
    <row r="14" spans="1:11" ht="60" x14ac:dyDescent="0.25">
      <c r="A14" s="131">
        <f>'Levantamiento cámaras'!A14</f>
        <v>11</v>
      </c>
      <c r="B14" s="18" t="str">
        <f>'Levantamiento cámaras'!B14</f>
        <v>L1</v>
      </c>
      <c r="C14" s="18">
        <f>'Levantamiento cámaras'!C14</f>
        <v>11</v>
      </c>
      <c r="D14" s="18" t="str">
        <f>'Levantamiento cámaras'!D14</f>
        <v>LH</v>
      </c>
      <c r="E14" s="37" t="str">
        <f>'Levantamiento cámaras'!E14</f>
        <v>Los Héroes</v>
      </c>
      <c r="F14" s="71">
        <f>'Levantamiento cámaras'!W14</f>
        <v>4</v>
      </c>
      <c r="G14" s="136" t="s">
        <v>241</v>
      </c>
      <c r="H14" s="71">
        <f>'Levantamiento cámaras'!H14</f>
        <v>0</v>
      </c>
      <c r="I14" s="136"/>
      <c r="J14" s="71">
        <f>'Levantamiento cámaras'!G14</f>
        <v>0</v>
      </c>
      <c r="K14" s="136"/>
    </row>
    <row r="15" spans="1:11" ht="105" x14ac:dyDescent="0.25">
      <c r="A15" s="131">
        <f>'Levantamiento cámaras'!A15</f>
        <v>12</v>
      </c>
      <c r="B15" s="18" t="str">
        <f>'Levantamiento cámaras'!B15</f>
        <v>L1</v>
      </c>
      <c r="C15" s="18">
        <f>'Levantamiento cámaras'!C15</f>
        <v>12</v>
      </c>
      <c r="D15" s="18" t="str">
        <f>'Levantamiento cámaras'!D15</f>
        <v>LM</v>
      </c>
      <c r="E15" s="37" t="str">
        <f>'Levantamiento cámaras'!E15</f>
        <v>La Moneda</v>
      </c>
      <c r="F15" s="71">
        <f>'Levantamiento cámaras'!W15</f>
        <v>5</v>
      </c>
      <c r="G15" s="136" t="s">
        <v>256</v>
      </c>
      <c r="H15" s="71">
        <f>'Levantamiento cámaras'!H15</f>
        <v>0</v>
      </c>
      <c r="I15" s="136"/>
      <c r="J15" s="71">
        <f>'Levantamiento cámaras'!G15</f>
        <v>14</v>
      </c>
      <c r="K15" s="136" t="s">
        <v>406</v>
      </c>
    </row>
    <row r="16" spans="1:11" ht="300" x14ac:dyDescent="0.25">
      <c r="A16" s="132">
        <f>'Levantamiento cámaras'!A16</f>
        <v>13</v>
      </c>
      <c r="B16" s="44" t="str">
        <f>'Levantamiento cámaras'!B16</f>
        <v>L1</v>
      </c>
      <c r="C16" s="44">
        <f>'Levantamiento cámaras'!C16</f>
        <v>13</v>
      </c>
      <c r="D16" s="44" t="str">
        <f>'Levantamiento cámaras'!D16</f>
        <v>CH</v>
      </c>
      <c r="E16" s="45" t="str">
        <f>'Levantamiento cámaras'!E16</f>
        <v>Universidad de Chile</v>
      </c>
      <c r="F16" s="79">
        <f>'Levantamiento cámaras'!W16</f>
        <v>10</v>
      </c>
      <c r="G16" s="160" t="s">
        <v>293</v>
      </c>
      <c r="H16" s="79">
        <v>17</v>
      </c>
      <c r="I16" s="160" t="s">
        <v>434</v>
      </c>
      <c r="J16" s="79">
        <f>'Levantamiento cámaras'!G16</f>
        <v>20</v>
      </c>
      <c r="K16" s="160" t="s">
        <v>435</v>
      </c>
    </row>
    <row r="17" spans="1:11" ht="45" x14ac:dyDescent="0.25">
      <c r="A17" s="131">
        <f>'Levantamiento cámaras'!A17</f>
        <v>14</v>
      </c>
      <c r="B17" s="18" t="str">
        <f>'Levantamiento cámaras'!B17</f>
        <v>L1</v>
      </c>
      <c r="C17" s="18">
        <f>'Levantamiento cámaras'!C17</f>
        <v>14</v>
      </c>
      <c r="D17" s="18" t="str">
        <f>'Levantamiento cámaras'!D17</f>
        <v>SL</v>
      </c>
      <c r="E17" s="37" t="str">
        <f>'Levantamiento cámaras'!E17</f>
        <v>Santa Lucía</v>
      </c>
      <c r="F17" s="71">
        <f>'Levantamiento cámaras'!W17</f>
        <v>3</v>
      </c>
      <c r="G17" s="136" t="s">
        <v>242</v>
      </c>
      <c r="H17" s="71">
        <f>'Levantamiento cámaras'!H17</f>
        <v>0</v>
      </c>
      <c r="I17" s="136"/>
      <c r="J17" s="71">
        <f>'Levantamiento cámaras'!G17</f>
        <v>0</v>
      </c>
      <c r="K17" s="136"/>
    </row>
    <row r="18" spans="1:11" ht="60" x14ac:dyDescent="0.25">
      <c r="A18" s="131">
        <f>'Levantamiento cámaras'!A18</f>
        <v>15</v>
      </c>
      <c r="B18" s="18" t="str">
        <f>'Levantamiento cámaras'!B18</f>
        <v>L1</v>
      </c>
      <c r="C18" s="18">
        <f>'Levantamiento cámaras'!C18</f>
        <v>15</v>
      </c>
      <c r="D18" s="18" t="str">
        <f>'Levantamiento cámaras'!D18</f>
        <v>UC</v>
      </c>
      <c r="E18" s="37" t="str">
        <f>'Levantamiento cámaras'!E18</f>
        <v>Universidad Católica</v>
      </c>
      <c r="F18" s="71">
        <f>'Levantamiento cámaras'!W18</f>
        <v>4</v>
      </c>
      <c r="G18" s="136" t="s">
        <v>243</v>
      </c>
      <c r="H18" s="71">
        <f>'Levantamiento cámaras'!H18</f>
        <v>0</v>
      </c>
      <c r="I18" s="136"/>
      <c r="J18" s="71">
        <f>'Levantamiento cámaras'!G18</f>
        <v>0</v>
      </c>
      <c r="K18" s="136"/>
    </row>
    <row r="19" spans="1:11" ht="60" x14ac:dyDescent="0.25">
      <c r="A19" s="131">
        <f>'Levantamiento cámaras'!A19</f>
        <v>16</v>
      </c>
      <c r="B19" s="18" t="str">
        <f>'Levantamiento cámaras'!B19</f>
        <v>L1</v>
      </c>
      <c r="C19" s="18">
        <f>'Levantamiento cámaras'!C19</f>
        <v>16</v>
      </c>
      <c r="D19" s="18" t="str">
        <f>'Levantamiento cámaras'!D19</f>
        <v>BA</v>
      </c>
      <c r="E19" s="37" t="str">
        <f>'Levantamiento cámaras'!E19</f>
        <v>Baquedano</v>
      </c>
      <c r="F19" s="71">
        <f>'Levantamiento cámaras'!W19</f>
        <v>4</v>
      </c>
      <c r="G19" s="136" t="s">
        <v>244</v>
      </c>
      <c r="H19" s="71">
        <f>'Levantamiento cámaras'!H19</f>
        <v>0</v>
      </c>
      <c r="I19" s="136"/>
      <c r="J19" s="71">
        <f>'Levantamiento cámaras'!G19</f>
        <v>0</v>
      </c>
      <c r="K19" s="136"/>
    </row>
    <row r="20" spans="1:11" ht="45" x14ac:dyDescent="0.25">
      <c r="A20" s="131">
        <f>'Levantamiento cámaras'!A20</f>
        <v>17</v>
      </c>
      <c r="B20" s="18" t="str">
        <f>'Levantamiento cámaras'!B20</f>
        <v>L1</v>
      </c>
      <c r="C20" s="18">
        <f>'Levantamiento cámaras'!C20</f>
        <v>17</v>
      </c>
      <c r="D20" s="18" t="str">
        <f>'Levantamiento cámaras'!D20</f>
        <v>SA</v>
      </c>
      <c r="E20" s="37" t="str">
        <f>'Levantamiento cámaras'!E20</f>
        <v>Salvador</v>
      </c>
      <c r="F20" s="71">
        <f>'Levantamiento cámaras'!W20</f>
        <v>3</v>
      </c>
      <c r="G20" s="136" t="s">
        <v>245</v>
      </c>
      <c r="H20" s="71">
        <f>'Levantamiento cámaras'!H20</f>
        <v>0</v>
      </c>
      <c r="I20" s="136"/>
      <c r="J20" s="71">
        <f>'Levantamiento cámaras'!G20</f>
        <v>0</v>
      </c>
      <c r="K20" s="136"/>
    </row>
    <row r="21" spans="1:11" ht="45" x14ac:dyDescent="0.25">
      <c r="A21" s="131">
        <f>'Levantamiento cámaras'!A21</f>
        <v>18</v>
      </c>
      <c r="B21" s="18" t="str">
        <f>'Levantamiento cámaras'!B21</f>
        <v>L1</v>
      </c>
      <c r="C21" s="18">
        <f>'Levantamiento cámaras'!C21</f>
        <v>18</v>
      </c>
      <c r="D21" s="18" t="str">
        <f>'Levantamiento cámaras'!D21</f>
        <v>MM</v>
      </c>
      <c r="E21" s="37" t="str">
        <f>'Levantamiento cámaras'!E21</f>
        <v>Manuel Montt</v>
      </c>
      <c r="F21" s="71">
        <f>'Levantamiento cámaras'!W21</f>
        <v>3</v>
      </c>
      <c r="G21" s="136" t="s">
        <v>257</v>
      </c>
      <c r="H21" s="71">
        <f>'Levantamiento cámaras'!H21</f>
        <v>0</v>
      </c>
      <c r="I21" s="136"/>
      <c r="J21" s="71">
        <f>'Levantamiento cámaras'!G21</f>
        <v>0</v>
      </c>
      <c r="K21" s="136"/>
    </row>
    <row r="22" spans="1:11" ht="30" x14ac:dyDescent="0.25">
      <c r="A22" s="131">
        <f>'Levantamiento cámaras'!A22</f>
        <v>19</v>
      </c>
      <c r="B22" s="18" t="str">
        <f>'Levantamiento cámaras'!B22</f>
        <v>L1</v>
      </c>
      <c r="C22" s="18">
        <f>'Levantamiento cámaras'!C22</f>
        <v>19</v>
      </c>
      <c r="D22" s="18" t="str">
        <f>'Levantamiento cámaras'!D22</f>
        <v>PV</v>
      </c>
      <c r="E22" s="37" t="str">
        <f>'Levantamiento cámaras'!E22</f>
        <v>Pedro de Valdivia</v>
      </c>
      <c r="F22" s="71">
        <f>'Levantamiento cámaras'!W22</f>
        <v>2</v>
      </c>
      <c r="G22" s="136" t="s">
        <v>246</v>
      </c>
      <c r="H22" s="71">
        <f>'Levantamiento cámaras'!H22</f>
        <v>0</v>
      </c>
      <c r="I22" s="136"/>
      <c r="J22" s="71">
        <f>'Levantamiento cámaras'!G22</f>
        <v>0</v>
      </c>
      <c r="K22" s="136"/>
    </row>
    <row r="23" spans="1:11" ht="195" x14ac:dyDescent="0.25">
      <c r="A23" s="132">
        <f>'Levantamiento cámaras'!A23</f>
        <v>20</v>
      </c>
      <c r="B23" s="42" t="str">
        <f>'Levantamiento cámaras'!B23</f>
        <v>L1</v>
      </c>
      <c r="C23" s="42">
        <f>'Levantamiento cámaras'!C23</f>
        <v>20</v>
      </c>
      <c r="D23" s="42" t="str">
        <f>'Levantamiento cámaras'!D23</f>
        <v>LE</v>
      </c>
      <c r="E23" s="43" t="str">
        <f>'Levantamiento cámaras'!E23</f>
        <v>Los Leones</v>
      </c>
      <c r="F23" s="79">
        <f>'Levantamiento cámaras'!W23</f>
        <v>1</v>
      </c>
      <c r="G23" s="79" t="s">
        <v>247</v>
      </c>
      <c r="H23" s="79">
        <f>'Levantamiento cámaras'!H23</f>
        <v>3</v>
      </c>
      <c r="I23" s="160" t="s">
        <v>370</v>
      </c>
      <c r="J23" s="79">
        <f>'Levantamiento cámaras'!G23</f>
        <v>13</v>
      </c>
      <c r="K23" s="160" t="s">
        <v>436</v>
      </c>
    </row>
    <row r="24" spans="1:11" ht="30" x14ac:dyDescent="0.25">
      <c r="A24" s="131">
        <f>'Levantamiento cámaras'!A24</f>
        <v>21</v>
      </c>
      <c r="B24" s="18" t="str">
        <f>'Levantamiento cámaras'!B24</f>
        <v>L1</v>
      </c>
      <c r="C24" s="18">
        <f>'Levantamiento cámaras'!C24</f>
        <v>21</v>
      </c>
      <c r="D24" s="18" t="str">
        <f>'Levantamiento cámaras'!D24</f>
        <v>TB</v>
      </c>
      <c r="E24" s="37" t="str">
        <f>'Levantamiento cámaras'!E24</f>
        <v>Tobalaba</v>
      </c>
      <c r="F24" s="71">
        <f>'Levantamiento cámaras'!W24</f>
        <v>2</v>
      </c>
      <c r="G24" s="136" t="s">
        <v>248</v>
      </c>
      <c r="H24" s="71">
        <f>'Levantamiento cámaras'!H24</f>
        <v>0</v>
      </c>
      <c r="I24" s="136"/>
      <c r="J24" s="71">
        <f>'Levantamiento cámaras'!G24</f>
        <v>0</v>
      </c>
      <c r="K24" s="136"/>
    </row>
    <row r="25" spans="1:11" ht="30" x14ac:dyDescent="0.25">
      <c r="A25" s="131">
        <f>'Levantamiento cámaras'!A25</f>
        <v>22</v>
      </c>
      <c r="B25" s="18" t="str">
        <f>'Levantamiento cámaras'!B25</f>
        <v>L1</v>
      </c>
      <c r="C25" s="18">
        <f>'Levantamiento cámaras'!C25</f>
        <v>22</v>
      </c>
      <c r="D25" s="18" t="str">
        <f>'Levantamiento cámaras'!D25</f>
        <v>GO</v>
      </c>
      <c r="E25" s="37" t="str">
        <f>'Levantamiento cámaras'!E25</f>
        <v>El Golf</v>
      </c>
      <c r="F25" s="71">
        <f>'Levantamiento cámaras'!W25</f>
        <v>2</v>
      </c>
      <c r="G25" s="136" t="s">
        <v>258</v>
      </c>
      <c r="H25" s="71">
        <f>'Levantamiento cámaras'!H25</f>
        <v>0</v>
      </c>
      <c r="I25" s="136"/>
      <c r="J25" s="71">
        <f>'Levantamiento cámaras'!G25</f>
        <v>0</v>
      </c>
      <c r="K25" s="136"/>
    </row>
    <row r="26" spans="1:11" ht="30" x14ac:dyDescent="0.25">
      <c r="A26" s="131">
        <f>'Levantamiento cámaras'!A26</f>
        <v>23</v>
      </c>
      <c r="B26" s="18" t="str">
        <f>'Levantamiento cámaras'!B26</f>
        <v>L1</v>
      </c>
      <c r="C26" s="18">
        <f>'Levantamiento cámaras'!C26</f>
        <v>23</v>
      </c>
      <c r="D26" s="18" t="str">
        <f>'Levantamiento cámaras'!D26</f>
        <v>AL</v>
      </c>
      <c r="E26" s="37" t="str">
        <f>'Levantamiento cámaras'!E26</f>
        <v>Alcántara</v>
      </c>
      <c r="F26" s="71">
        <f>'Levantamiento cámaras'!W26</f>
        <v>2</v>
      </c>
      <c r="G26" s="136" t="s">
        <v>259</v>
      </c>
      <c r="H26" s="71">
        <f>'Levantamiento cámaras'!H26</f>
        <v>0</v>
      </c>
      <c r="I26" s="136"/>
      <c r="J26" s="71">
        <f>'Levantamiento cámaras'!G26</f>
        <v>0</v>
      </c>
      <c r="K26" s="136"/>
    </row>
    <row r="27" spans="1:11" ht="90" x14ac:dyDescent="0.25">
      <c r="A27" s="131">
        <f>'Levantamiento cámaras'!A27</f>
        <v>24</v>
      </c>
      <c r="B27" s="18" t="str">
        <f>'Levantamiento cámaras'!B27</f>
        <v>L1</v>
      </c>
      <c r="C27" s="18">
        <f>'Levantamiento cámaras'!C27</f>
        <v>24</v>
      </c>
      <c r="D27" s="18" t="str">
        <f>'Levantamiento cámaras'!D27</f>
        <v>EM</v>
      </c>
      <c r="E27" s="38" t="str">
        <f>'Levantamiento cámaras'!E27</f>
        <v>Escuela Militar</v>
      </c>
      <c r="F27" s="71">
        <f>'Levantamiento cámaras'!W27</f>
        <v>4</v>
      </c>
      <c r="G27" s="136" t="s">
        <v>249</v>
      </c>
      <c r="H27" s="71">
        <f>'Levantamiento cámaras'!H27</f>
        <v>0</v>
      </c>
      <c r="I27" s="136"/>
      <c r="J27" s="71">
        <f>'Levantamiento cámaras'!G27</f>
        <v>0</v>
      </c>
      <c r="K27" s="136"/>
    </row>
    <row r="28" spans="1:11" ht="225" x14ac:dyDescent="0.25">
      <c r="A28" s="131">
        <f>'Levantamiento cámaras'!A28</f>
        <v>25</v>
      </c>
      <c r="B28" s="18" t="str">
        <f>'Levantamiento cámaras'!B28</f>
        <v>L1</v>
      </c>
      <c r="C28" s="18">
        <f>'Levantamiento cámaras'!C28</f>
        <v>25</v>
      </c>
      <c r="D28" s="18" t="str">
        <f>'Levantamiento cámaras'!D28</f>
        <v>MQ</v>
      </c>
      <c r="E28" s="37" t="str">
        <f>'Levantamiento cámaras'!E28</f>
        <v>Manquehue</v>
      </c>
      <c r="F28" s="71">
        <f>'Levantamiento cámaras'!W28</f>
        <v>12</v>
      </c>
      <c r="G28" s="136" t="s">
        <v>250</v>
      </c>
      <c r="H28" s="71">
        <f>'Levantamiento cámaras'!H28</f>
        <v>0</v>
      </c>
      <c r="I28" s="136"/>
      <c r="J28" s="71">
        <f>'Levantamiento cámaras'!G28</f>
        <v>0</v>
      </c>
      <c r="K28" s="136"/>
    </row>
    <row r="29" spans="1:11" ht="60" x14ac:dyDescent="0.25">
      <c r="A29" s="131">
        <f>'Levantamiento cámaras'!A29</f>
        <v>26</v>
      </c>
      <c r="B29" s="18" t="str">
        <f>'Levantamiento cámaras'!B29</f>
        <v>L1</v>
      </c>
      <c r="C29" s="18">
        <f>'Levantamiento cámaras'!C29</f>
        <v>26</v>
      </c>
      <c r="D29" s="18" t="str">
        <f>'Levantamiento cámaras'!D29</f>
        <v>HM</v>
      </c>
      <c r="E29" s="37" t="str">
        <f>'Levantamiento cámaras'!E29</f>
        <v>Hernando de Magallanes</v>
      </c>
      <c r="F29" s="71">
        <f>'Levantamiento cámaras'!W29</f>
        <v>4</v>
      </c>
      <c r="G29" s="136" t="s">
        <v>251</v>
      </c>
      <c r="H29" s="71">
        <f>'Levantamiento cámaras'!H29</f>
        <v>0</v>
      </c>
      <c r="I29" s="136"/>
      <c r="J29" s="71">
        <f>'Levantamiento cámaras'!G29</f>
        <v>0</v>
      </c>
      <c r="K29" s="136"/>
    </row>
    <row r="30" spans="1:11" ht="135.75" thickBot="1" x14ac:dyDescent="0.3">
      <c r="A30" s="131">
        <f>'Levantamiento cámaras'!A30</f>
        <v>27</v>
      </c>
      <c r="B30" s="19" t="str">
        <f>'Levantamiento cámaras'!B30</f>
        <v>L1</v>
      </c>
      <c r="C30" s="19">
        <f>'Levantamiento cámaras'!C30</f>
        <v>27</v>
      </c>
      <c r="D30" s="19" t="str">
        <f>'Levantamiento cámaras'!D30</f>
        <v>LD</v>
      </c>
      <c r="E30" s="39" t="str">
        <f>'Levantamiento cámaras'!E30</f>
        <v>Los Dominicos</v>
      </c>
      <c r="F30" s="87">
        <f>'Levantamiento cámaras'!W30</f>
        <v>7</v>
      </c>
      <c r="G30" s="137" t="s">
        <v>252</v>
      </c>
      <c r="H30" s="87">
        <f>'Levantamiento cámaras'!H30</f>
        <v>0</v>
      </c>
      <c r="I30" s="137"/>
      <c r="J30" s="87">
        <f>'Levantamiento cámaras'!G30</f>
        <v>0</v>
      </c>
      <c r="K30" s="137"/>
    </row>
    <row r="31" spans="1:11" ht="15.75" thickBot="1" x14ac:dyDescent="0.3">
      <c r="A31" s="14">
        <f>'Levantamiento cámaras'!A31</f>
        <v>0</v>
      </c>
      <c r="B31" s="20" t="str">
        <f>'Levantamiento cámaras'!B31</f>
        <v>L1</v>
      </c>
      <c r="C31" s="290" t="str">
        <f>'Levantamiento cámaras'!C31</f>
        <v>TOTAL LINEA</v>
      </c>
      <c r="D31" s="291"/>
      <c r="E31" s="292"/>
      <c r="F31" s="21">
        <f>'Levantamiento cámaras'!W31</f>
        <v>89</v>
      </c>
      <c r="G31" s="21"/>
      <c r="H31" s="21">
        <f>'Levantamiento cámaras'!H31</f>
        <v>19</v>
      </c>
      <c r="I31" s="21"/>
      <c r="J31" s="21">
        <f>'Levantamiento cámaras'!G31</f>
        <v>47</v>
      </c>
      <c r="K31" s="21"/>
    </row>
    <row r="32" spans="1:11" ht="255.75" thickBot="1" x14ac:dyDescent="0.3">
      <c r="A32" s="60">
        <f>'Levantamiento cámaras'!A32</f>
        <v>28</v>
      </c>
      <c r="B32" s="1" t="str">
        <f>'Levantamiento cámaras'!B32</f>
        <v>L2</v>
      </c>
      <c r="C32" s="2">
        <f>'Levantamiento cámaras'!C32</f>
        <v>1</v>
      </c>
      <c r="D32" s="2" t="str">
        <f>'Levantamiento cámaras'!D32</f>
        <v>AV</v>
      </c>
      <c r="E32" s="24" t="str">
        <f>'Levantamiento cámaras'!E32</f>
        <v>Vespucio Norte</v>
      </c>
      <c r="F32" s="87">
        <f>'Levantamiento cámaras'!W32</f>
        <v>4</v>
      </c>
      <c r="G32" s="141" t="s">
        <v>309</v>
      </c>
      <c r="H32" s="87">
        <v>17</v>
      </c>
      <c r="I32" s="141" t="s">
        <v>412</v>
      </c>
      <c r="J32" s="87">
        <v>0</v>
      </c>
      <c r="K32" s="141"/>
    </row>
    <row r="33" spans="1:11" ht="105.75" thickBot="1" x14ac:dyDescent="0.3">
      <c r="A33" s="60">
        <f>'Levantamiento cámaras'!A33</f>
        <v>29</v>
      </c>
      <c r="B33" s="1" t="str">
        <f>'Levantamiento cámaras'!B33</f>
        <v>L2</v>
      </c>
      <c r="C33" s="2">
        <f>'Levantamiento cámaras'!C33</f>
        <v>2</v>
      </c>
      <c r="D33" s="2" t="str">
        <f>'Levantamiento cámaras'!D33</f>
        <v>ZA</v>
      </c>
      <c r="E33" s="24" t="str">
        <f>'Levantamiento cámaras'!E33</f>
        <v>Zapadores</v>
      </c>
      <c r="F33" s="71">
        <f>'Levantamiento cámaras'!W33</f>
        <v>3</v>
      </c>
      <c r="G33" s="138" t="s">
        <v>310</v>
      </c>
      <c r="H33" s="71">
        <f>'Levantamiento cámaras'!H33</f>
        <v>7</v>
      </c>
      <c r="I33" s="138" t="s">
        <v>305</v>
      </c>
      <c r="J33" s="71">
        <f>'Levantamiento cámaras'!G33</f>
        <v>0</v>
      </c>
      <c r="K33" s="138"/>
    </row>
    <row r="34" spans="1:11" ht="105.75" thickBot="1" x14ac:dyDescent="0.3">
      <c r="A34" s="60">
        <f>'Levantamiento cámaras'!A34</f>
        <v>30</v>
      </c>
      <c r="B34" s="1" t="str">
        <f>'Levantamiento cámaras'!B34</f>
        <v>L2</v>
      </c>
      <c r="C34" s="2">
        <f>'Levantamiento cámaras'!C34</f>
        <v>3</v>
      </c>
      <c r="D34" s="2" t="str">
        <f>'Levantamiento cámaras'!D34</f>
        <v>DO</v>
      </c>
      <c r="E34" s="24" t="str">
        <f>'Levantamiento cámaras'!E34</f>
        <v>Dorsal</v>
      </c>
      <c r="F34" s="71">
        <f>'Levantamiento cámaras'!W34</f>
        <v>2</v>
      </c>
      <c r="G34" s="138" t="s">
        <v>311</v>
      </c>
      <c r="H34" s="71">
        <f>'Levantamiento cámaras'!H34</f>
        <v>7</v>
      </c>
      <c r="I34" s="138" t="s">
        <v>306</v>
      </c>
      <c r="J34" s="71">
        <f>'Levantamiento cámaras'!G34</f>
        <v>0</v>
      </c>
      <c r="K34" s="138"/>
    </row>
    <row r="35" spans="1:11" ht="90.75" thickBot="1" x14ac:dyDescent="0.3">
      <c r="A35" s="60">
        <f>'Levantamiento cámaras'!A35</f>
        <v>31</v>
      </c>
      <c r="B35" s="1" t="str">
        <f>'Levantamiento cámaras'!B35</f>
        <v>L2</v>
      </c>
      <c r="C35" s="2">
        <f>'Levantamiento cámaras'!C35</f>
        <v>4</v>
      </c>
      <c r="D35" s="2" t="str">
        <f>'Levantamiento cámaras'!D35</f>
        <v>EI</v>
      </c>
      <c r="E35" s="24" t="str">
        <f>'Levantamiento cámaras'!E35</f>
        <v>Einstein</v>
      </c>
      <c r="F35" s="71">
        <f>'Levantamiento cámaras'!W35</f>
        <v>3</v>
      </c>
      <c r="G35" s="138" t="s">
        <v>312</v>
      </c>
      <c r="H35" s="71">
        <f>'Levantamiento cámaras'!H35</f>
        <v>6</v>
      </c>
      <c r="I35" s="138" t="s">
        <v>307</v>
      </c>
      <c r="J35" s="71">
        <f>'Levantamiento cámaras'!G35</f>
        <v>0</v>
      </c>
      <c r="K35" s="138"/>
    </row>
    <row r="36" spans="1:11" ht="90.75" thickBot="1" x14ac:dyDescent="0.3">
      <c r="A36" s="60">
        <f>'Levantamiento cámaras'!A36</f>
        <v>32</v>
      </c>
      <c r="B36" s="1" t="str">
        <f>'Levantamiento cámaras'!B36</f>
        <v>L2</v>
      </c>
      <c r="C36" s="2">
        <f>'Levantamiento cámaras'!C36</f>
        <v>5</v>
      </c>
      <c r="D36" s="2" t="str">
        <f>'Levantamiento cámaras'!D36</f>
        <v>CE</v>
      </c>
      <c r="E36" s="24" t="str">
        <f>'Levantamiento cámaras'!E36</f>
        <v>Cementerios</v>
      </c>
      <c r="F36" s="71">
        <f>'Levantamiento cámaras'!W36</f>
        <v>3</v>
      </c>
      <c r="G36" s="138" t="s">
        <v>312</v>
      </c>
      <c r="H36" s="71">
        <f>'Levantamiento cámaras'!H36</f>
        <v>6</v>
      </c>
      <c r="I36" s="138" t="s">
        <v>308</v>
      </c>
      <c r="J36" s="71">
        <f>'Levantamiento cámaras'!G36</f>
        <v>0</v>
      </c>
      <c r="K36" s="138"/>
    </row>
    <row r="37" spans="1:11" ht="165.75" thickBot="1" x14ac:dyDescent="0.3">
      <c r="A37" s="60">
        <f>'Levantamiento cámaras'!A37</f>
        <v>33</v>
      </c>
      <c r="B37" s="1" t="str">
        <f>'Levantamiento cámaras'!B37</f>
        <v>L2</v>
      </c>
      <c r="C37" s="2">
        <f>'Levantamiento cámaras'!C37</f>
        <v>6</v>
      </c>
      <c r="D37" s="2" t="str">
        <f>'Levantamiento cámaras'!D37</f>
        <v>CB</v>
      </c>
      <c r="E37" s="24" t="str">
        <f>'Levantamiento cámaras'!E37</f>
        <v>Cerro Blanco</v>
      </c>
      <c r="F37" s="71">
        <f>'Levantamiento cámaras'!W37</f>
        <v>3</v>
      </c>
      <c r="G37" s="138" t="s">
        <v>313</v>
      </c>
      <c r="H37" s="71">
        <f>'Levantamiento cámaras'!H37</f>
        <v>11</v>
      </c>
      <c r="I37" s="138" t="s">
        <v>335</v>
      </c>
      <c r="J37" s="71">
        <f>'Levantamiento cámaras'!G37</f>
        <v>0</v>
      </c>
      <c r="K37" s="138"/>
    </row>
    <row r="38" spans="1:11" ht="105.75" thickBot="1" x14ac:dyDescent="0.3">
      <c r="A38" s="60">
        <f>'Levantamiento cámaras'!A38</f>
        <v>34</v>
      </c>
      <c r="B38" s="1" t="str">
        <f>'Levantamiento cámaras'!B38</f>
        <v>L2</v>
      </c>
      <c r="C38" s="2">
        <f>'Levantamiento cámaras'!C38</f>
        <v>7</v>
      </c>
      <c r="D38" s="2" t="str">
        <f>'Levantamiento cámaras'!D38</f>
        <v>PT</v>
      </c>
      <c r="E38" s="24" t="str">
        <f>'Levantamiento cámaras'!E38</f>
        <v>Patronato</v>
      </c>
      <c r="F38" s="71">
        <f>'Levantamiento cámaras'!W38</f>
        <v>2</v>
      </c>
      <c r="G38" s="138" t="s">
        <v>314</v>
      </c>
      <c r="H38" s="71">
        <f>'Levantamiento cámaras'!H38</f>
        <v>7</v>
      </c>
      <c r="I38" s="138" t="s">
        <v>337</v>
      </c>
      <c r="J38" s="71">
        <f>'Levantamiento cámaras'!G38</f>
        <v>1</v>
      </c>
      <c r="K38" s="138" t="s">
        <v>336</v>
      </c>
    </row>
    <row r="39" spans="1:11" ht="180.75" thickBot="1" x14ac:dyDescent="0.3">
      <c r="A39" s="98">
        <f>'Levantamiento cámaras'!A39</f>
        <v>35</v>
      </c>
      <c r="B39" s="46" t="str">
        <f>'Levantamiento cámaras'!B39</f>
        <v>L2</v>
      </c>
      <c r="C39" s="47">
        <f>'Levantamiento cámaras'!C39</f>
        <v>8</v>
      </c>
      <c r="D39" s="47" t="str">
        <f>'Levantamiento cámaras'!D39</f>
        <v>CA</v>
      </c>
      <c r="E39" s="48" t="str">
        <f>'Levantamiento cámaras'!E39</f>
        <v>Puente Cal y Canto</v>
      </c>
      <c r="F39" s="99">
        <f>'Levantamiento cámaras'!W39</f>
        <v>10</v>
      </c>
      <c r="G39" s="140" t="s">
        <v>315</v>
      </c>
      <c r="H39" s="99">
        <f>'Levantamiento cámaras'!H39</f>
        <v>10</v>
      </c>
      <c r="I39" s="140" t="s">
        <v>338</v>
      </c>
      <c r="J39" s="99">
        <f>'Levantamiento cámaras'!G39</f>
        <v>2</v>
      </c>
      <c r="K39" s="140" t="s">
        <v>407</v>
      </c>
    </row>
    <row r="40" spans="1:11" ht="90.75" thickBot="1" x14ac:dyDescent="0.3">
      <c r="A40" s="131">
        <f>'Levantamiento cámaras'!A40</f>
        <v>36</v>
      </c>
      <c r="B40" s="1" t="str">
        <f>'Levantamiento cámaras'!B40</f>
        <v>L2</v>
      </c>
      <c r="C40" s="2">
        <f>'Levantamiento cámaras'!C40</f>
        <v>9</v>
      </c>
      <c r="D40" s="2" t="str">
        <f>'Levantamiento cámaras'!D40</f>
        <v>AN</v>
      </c>
      <c r="E40" s="24" t="str">
        <f>'Levantamiento cámaras'!E40</f>
        <v>Santa Ana</v>
      </c>
      <c r="F40" s="71">
        <f>'Levantamiento cámaras'!W40</f>
        <v>2</v>
      </c>
      <c r="G40" s="138" t="s">
        <v>316</v>
      </c>
      <c r="H40" s="71">
        <f>'Levantamiento cámaras'!H40</f>
        <v>6</v>
      </c>
      <c r="I40" s="138" t="s">
        <v>339</v>
      </c>
      <c r="J40" s="71">
        <f>'Levantamiento cámaras'!G40</f>
        <v>2</v>
      </c>
      <c r="K40" s="138" t="s">
        <v>408</v>
      </c>
    </row>
    <row r="41" spans="1:11" ht="90.75" thickBot="1" x14ac:dyDescent="0.3">
      <c r="A41" s="131">
        <f>'Levantamiento cámaras'!A41</f>
        <v>37</v>
      </c>
      <c r="B41" s="1" t="str">
        <f>'Levantamiento cámaras'!B41</f>
        <v>L2</v>
      </c>
      <c r="C41" s="2">
        <f>'Levantamiento cámaras'!C41</f>
        <v>10</v>
      </c>
      <c r="D41" s="2" t="str">
        <f>'Levantamiento cámaras'!D41</f>
        <v>HE</v>
      </c>
      <c r="E41" s="24" t="str">
        <f>'Levantamiento cámaras'!E41</f>
        <v>Los Héroes</v>
      </c>
      <c r="F41" s="71">
        <f>'Levantamiento cámaras'!W41</f>
        <v>5</v>
      </c>
      <c r="G41" s="138" t="s">
        <v>317</v>
      </c>
      <c r="H41" s="71">
        <f>'Levantamiento cámaras'!H41</f>
        <v>6</v>
      </c>
      <c r="I41" s="138" t="s">
        <v>341</v>
      </c>
      <c r="J41" s="71">
        <f>'Levantamiento cámaras'!G41</f>
        <v>3</v>
      </c>
      <c r="K41" s="138" t="s">
        <v>340</v>
      </c>
    </row>
    <row r="42" spans="1:11" ht="105.75" thickBot="1" x14ac:dyDescent="0.3">
      <c r="A42" s="60">
        <f>'Levantamiento cámaras'!A42</f>
        <v>38</v>
      </c>
      <c r="B42" s="1" t="str">
        <f>'Levantamiento cámaras'!B42</f>
        <v>L2</v>
      </c>
      <c r="C42" s="2">
        <f>'Levantamiento cámaras'!C42</f>
        <v>11</v>
      </c>
      <c r="D42" s="2" t="str">
        <f>'Levantamiento cámaras'!D42</f>
        <v>TO</v>
      </c>
      <c r="E42" s="24" t="str">
        <f>'Levantamiento cámaras'!E42</f>
        <v>Toesca</v>
      </c>
      <c r="F42" s="71">
        <f>'Levantamiento cámaras'!W42</f>
        <v>4</v>
      </c>
      <c r="G42" s="138" t="s">
        <v>318</v>
      </c>
      <c r="H42" s="71">
        <f>'Levantamiento cámaras'!H42</f>
        <v>7</v>
      </c>
      <c r="I42" s="138" t="s">
        <v>342</v>
      </c>
      <c r="J42" s="71">
        <f>'Levantamiento cámaras'!G42</f>
        <v>1</v>
      </c>
      <c r="K42" s="138" t="s">
        <v>409</v>
      </c>
    </row>
    <row r="43" spans="1:11" ht="60.75" thickBot="1" x14ac:dyDescent="0.3">
      <c r="A43" s="60">
        <f>'Levantamiento cámaras'!A43</f>
        <v>39</v>
      </c>
      <c r="B43" s="1" t="str">
        <f>'Levantamiento cámaras'!B43</f>
        <v>L2</v>
      </c>
      <c r="C43" s="2">
        <f>'Levantamiento cámaras'!C43</f>
        <v>12</v>
      </c>
      <c r="D43" s="2" t="str">
        <f>'Levantamiento cámaras'!D43</f>
        <v>PQ</v>
      </c>
      <c r="E43" s="24" t="str">
        <f>'Levantamiento cámaras'!E43</f>
        <v>Parque O'Higgins</v>
      </c>
      <c r="F43" s="71">
        <f>'Levantamiento cámaras'!W43</f>
        <v>2</v>
      </c>
      <c r="G43" s="138" t="s">
        <v>319</v>
      </c>
      <c r="H43" s="71">
        <f>'Levantamiento cámaras'!H43</f>
        <v>4</v>
      </c>
      <c r="I43" s="138" t="s">
        <v>343</v>
      </c>
      <c r="J43" s="71">
        <f>'Levantamiento cámaras'!G43</f>
        <v>3</v>
      </c>
      <c r="K43" s="138" t="s">
        <v>410</v>
      </c>
    </row>
    <row r="44" spans="1:11" ht="60.75" thickBot="1" x14ac:dyDescent="0.3">
      <c r="A44" s="60">
        <f>'Levantamiento cámaras'!A44</f>
        <v>40</v>
      </c>
      <c r="B44" s="1" t="str">
        <f>'Levantamiento cámaras'!B44</f>
        <v>L2</v>
      </c>
      <c r="C44" s="2">
        <f>'Levantamiento cámaras'!C44</f>
        <v>13</v>
      </c>
      <c r="D44" s="2" t="str">
        <f>'Levantamiento cámaras'!D44</f>
        <v>RO</v>
      </c>
      <c r="E44" s="24" t="str">
        <f>'Levantamiento cámaras'!E44</f>
        <v>Rondizzoni</v>
      </c>
      <c r="F44" s="71">
        <f>'Levantamiento cámaras'!W44</f>
        <v>2</v>
      </c>
      <c r="G44" s="138" t="s">
        <v>320</v>
      </c>
      <c r="H44" s="71">
        <f>'Levantamiento cámaras'!H44</f>
        <v>4</v>
      </c>
      <c r="I44" s="138" t="s">
        <v>344</v>
      </c>
      <c r="J44" s="71">
        <f>'Levantamiento cámaras'!G44</f>
        <v>1</v>
      </c>
      <c r="K44" s="138" t="s">
        <v>409</v>
      </c>
    </row>
    <row r="45" spans="1:11" ht="60.75" thickBot="1" x14ac:dyDescent="0.3">
      <c r="A45" s="98">
        <f>'Levantamiento cámaras'!A45</f>
        <v>41</v>
      </c>
      <c r="B45" s="46" t="str">
        <f>'Levantamiento cámaras'!B45</f>
        <v>L2</v>
      </c>
      <c r="C45" s="47">
        <f>'Levantamiento cámaras'!C45</f>
        <v>14</v>
      </c>
      <c r="D45" s="47" t="str">
        <f>'Levantamiento cámaras'!D45</f>
        <v>FR</v>
      </c>
      <c r="E45" s="48" t="str">
        <f>'Levantamiento cámaras'!E45</f>
        <v>Franklin</v>
      </c>
      <c r="F45" s="99">
        <f>'Levantamiento cámaras'!W45</f>
        <v>2</v>
      </c>
      <c r="G45" s="140" t="s">
        <v>321</v>
      </c>
      <c r="H45" s="99">
        <f>'Levantamiento cámaras'!H45</f>
        <v>4</v>
      </c>
      <c r="I45" s="140" t="s">
        <v>345</v>
      </c>
      <c r="J45" s="99">
        <f>'Levantamiento cámaras'!G45</f>
        <v>1</v>
      </c>
      <c r="K45" s="140" t="s">
        <v>409</v>
      </c>
    </row>
    <row r="46" spans="1:11" ht="75.75" thickBot="1" x14ac:dyDescent="0.3">
      <c r="A46" s="60">
        <f>'Levantamiento cámaras'!A46</f>
        <v>42</v>
      </c>
      <c r="B46" s="1" t="str">
        <f>'Levantamiento cámaras'!B46</f>
        <v>L2</v>
      </c>
      <c r="C46" s="2">
        <f>'Levantamiento cámaras'!C46</f>
        <v>15</v>
      </c>
      <c r="D46" s="2" t="str">
        <f>'Levantamiento cámaras'!D46</f>
        <v>LL</v>
      </c>
      <c r="E46" s="24" t="str">
        <f>'Levantamiento cámaras'!E46</f>
        <v>El Llano</v>
      </c>
      <c r="F46" s="71">
        <f>'Levantamiento cámaras'!W46</f>
        <v>2</v>
      </c>
      <c r="G46" s="138" t="s">
        <v>322</v>
      </c>
      <c r="H46" s="71">
        <f>'Levantamiento cámaras'!H46</f>
        <v>5</v>
      </c>
      <c r="I46" s="138" t="s">
        <v>346</v>
      </c>
      <c r="J46" s="71">
        <f>'Levantamiento cámaras'!G46</f>
        <v>2</v>
      </c>
      <c r="K46" s="138" t="s">
        <v>411</v>
      </c>
    </row>
    <row r="47" spans="1:11" ht="75.75" thickBot="1" x14ac:dyDescent="0.3">
      <c r="A47" s="60">
        <f>'Levantamiento cámaras'!A47</f>
        <v>43</v>
      </c>
      <c r="B47" s="1" t="str">
        <f>'Levantamiento cámaras'!B47</f>
        <v>L2</v>
      </c>
      <c r="C47" s="2">
        <f>'Levantamiento cámaras'!C47</f>
        <v>16</v>
      </c>
      <c r="D47" s="2" t="str">
        <f>'Levantamiento cámaras'!D47</f>
        <v>SM</v>
      </c>
      <c r="E47" s="24" t="str">
        <f>'Levantamiento cámaras'!E47</f>
        <v>San Miguel</v>
      </c>
      <c r="F47" s="71">
        <f>'Levantamiento cámaras'!W47</f>
        <v>1</v>
      </c>
      <c r="G47" s="138" t="s">
        <v>323</v>
      </c>
      <c r="H47" s="71">
        <f>'Levantamiento cámaras'!H47</f>
        <v>5</v>
      </c>
      <c r="I47" s="138" t="s">
        <v>347</v>
      </c>
      <c r="J47" s="71">
        <f>'Levantamiento cámaras'!G47</f>
        <v>1</v>
      </c>
      <c r="K47" s="138" t="s">
        <v>394</v>
      </c>
    </row>
    <row r="48" spans="1:11" ht="60.75" thickBot="1" x14ac:dyDescent="0.3">
      <c r="A48" s="60">
        <f>'Levantamiento cámaras'!A48</f>
        <v>44</v>
      </c>
      <c r="B48" s="1" t="str">
        <f>'Levantamiento cámaras'!B48</f>
        <v>L2</v>
      </c>
      <c r="C48" s="2">
        <f>'Levantamiento cámaras'!C48</f>
        <v>17</v>
      </c>
      <c r="D48" s="2" t="str">
        <f>'Levantamiento cámaras'!D48</f>
        <v>LV</v>
      </c>
      <c r="E48" s="24" t="str">
        <f>'Levantamiento cámaras'!E48</f>
        <v>Lo Vial</v>
      </c>
      <c r="F48" s="71">
        <f>'Levantamiento cámaras'!W48</f>
        <v>1</v>
      </c>
      <c r="G48" s="138" t="s">
        <v>324</v>
      </c>
      <c r="H48" s="71">
        <f>'Levantamiento cámaras'!H48</f>
        <v>4</v>
      </c>
      <c r="I48" s="138" t="s">
        <v>348</v>
      </c>
      <c r="J48" s="71">
        <f>'Levantamiento cámaras'!G48</f>
        <v>1</v>
      </c>
      <c r="K48" s="138" t="s">
        <v>394</v>
      </c>
    </row>
    <row r="49" spans="1:11" ht="45.75" thickBot="1" x14ac:dyDescent="0.3">
      <c r="A49" s="60">
        <f>'Levantamiento cámaras'!A49</f>
        <v>45</v>
      </c>
      <c r="B49" s="1" t="str">
        <f>'Levantamiento cámaras'!B49</f>
        <v>L2</v>
      </c>
      <c r="C49" s="2">
        <f>'Levantamiento cámaras'!C49</f>
        <v>18</v>
      </c>
      <c r="D49" s="2" t="str">
        <f>'Levantamiento cámaras'!D49</f>
        <v>DE</v>
      </c>
      <c r="E49" s="24" t="str">
        <f>'Levantamiento cámaras'!E49</f>
        <v>Departamental</v>
      </c>
      <c r="F49" s="71">
        <f>'Levantamiento cámaras'!W49</f>
        <v>2</v>
      </c>
      <c r="G49" s="138" t="s">
        <v>325</v>
      </c>
      <c r="H49" s="71">
        <f>'Levantamiento cámaras'!H49</f>
        <v>3</v>
      </c>
      <c r="I49" s="138" t="s">
        <v>349</v>
      </c>
      <c r="J49" s="71">
        <f>'Levantamiento cámaras'!G49</f>
        <v>1</v>
      </c>
      <c r="K49" s="138" t="s">
        <v>394</v>
      </c>
    </row>
    <row r="50" spans="1:11" ht="60.75" thickBot="1" x14ac:dyDescent="0.3">
      <c r="A50" s="60">
        <f>'Levantamiento cámaras'!A50</f>
        <v>46</v>
      </c>
      <c r="B50" s="1" t="str">
        <f>'Levantamiento cámaras'!B50</f>
        <v>L2</v>
      </c>
      <c r="C50" s="2">
        <f>'Levantamiento cámaras'!C50</f>
        <v>19</v>
      </c>
      <c r="D50" s="2" t="str">
        <f>'Levantamiento cámaras'!D50</f>
        <v>CN</v>
      </c>
      <c r="E50" s="24" t="str">
        <f>'Levantamiento cámaras'!E50</f>
        <v>Ciudad del Niño</v>
      </c>
      <c r="F50" s="71">
        <f>'Levantamiento cámaras'!W50</f>
        <v>2</v>
      </c>
      <c r="G50" s="138" t="s">
        <v>326</v>
      </c>
      <c r="H50" s="71">
        <f>'Levantamiento cámaras'!H50</f>
        <v>4</v>
      </c>
      <c r="I50" s="138" t="s">
        <v>350</v>
      </c>
      <c r="J50" s="71">
        <f>'Levantamiento cámaras'!G50</f>
        <v>2</v>
      </c>
      <c r="K50" s="138" t="s">
        <v>393</v>
      </c>
    </row>
    <row r="51" spans="1:11" ht="90.75" thickBot="1" x14ac:dyDescent="0.3">
      <c r="A51" s="131">
        <f>'Levantamiento cámaras'!A51</f>
        <v>47</v>
      </c>
      <c r="B51" s="1" t="str">
        <f>'Levantamiento cámaras'!B51</f>
        <v>L2</v>
      </c>
      <c r="C51" s="2">
        <f>'Levantamiento cámaras'!C51</f>
        <v>20</v>
      </c>
      <c r="D51" s="2" t="str">
        <f>'Levantamiento cámaras'!D51</f>
        <v>LO</v>
      </c>
      <c r="E51" s="24" t="str">
        <f>'Levantamiento cámaras'!E51</f>
        <v>Lo Ovalle</v>
      </c>
      <c r="F51" s="71">
        <f>'Levantamiento cámaras'!W51</f>
        <v>2</v>
      </c>
      <c r="G51" s="138" t="s">
        <v>327</v>
      </c>
      <c r="H51" s="71">
        <v>6</v>
      </c>
      <c r="I51" s="138" t="s">
        <v>413</v>
      </c>
      <c r="J51" s="71">
        <v>1</v>
      </c>
      <c r="K51" s="138" t="s">
        <v>394</v>
      </c>
    </row>
    <row r="52" spans="1:11" ht="105.75" thickBot="1" x14ac:dyDescent="0.3">
      <c r="A52" s="60">
        <f>'Levantamiento cámaras'!A52</f>
        <v>48</v>
      </c>
      <c r="B52" s="1" t="str">
        <f>'Levantamiento cámaras'!B52</f>
        <v>L2</v>
      </c>
      <c r="C52" s="2">
        <f>'Levantamiento cámaras'!C52</f>
        <v>21</v>
      </c>
      <c r="D52" s="2" t="str">
        <f>'Levantamiento cámaras'!D52</f>
        <v>EP</v>
      </c>
      <c r="E52" s="24" t="str">
        <f>'Levantamiento cámaras'!E52</f>
        <v>El Parrón</v>
      </c>
      <c r="F52" s="71">
        <f>'Levantamiento cámaras'!W52</f>
        <v>5</v>
      </c>
      <c r="G52" s="138" t="s">
        <v>328</v>
      </c>
      <c r="H52" s="71">
        <f>'Levantamiento cámaras'!H52</f>
        <v>7</v>
      </c>
      <c r="I52" s="138" t="s">
        <v>351</v>
      </c>
      <c r="J52" s="71">
        <f>'Levantamiento cámaras'!G52</f>
        <v>0</v>
      </c>
      <c r="K52" s="138"/>
    </row>
    <row r="53" spans="1:11" ht="180.75" thickBot="1" x14ac:dyDescent="0.3">
      <c r="A53" s="131">
        <f>'Levantamiento cámaras'!A53</f>
        <v>49</v>
      </c>
      <c r="B53" s="1" t="str">
        <f>'Levantamiento cámaras'!B53</f>
        <v>L2</v>
      </c>
      <c r="C53" s="2">
        <f>'Levantamiento cámaras'!C53</f>
        <v>22</v>
      </c>
      <c r="D53" s="2" t="str">
        <f>'Levantamiento cámaras'!D53</f>
        <v>LC</v>
      </c>
      <c r="E53" s="24" t="str">
        <f>'Levantamiento cámaras'!E53</f>
        <v>La Cisterna</v>
      </c>
      <c r="F53" s="87">
        <f>'Levantamiento cámaras'!W53</f>
        <v>2</v>
      </c>
      <c r="G53" s="162" t="s">
        <v>296</v>
      </c>
      <c r="H53" s="87">
        <f>'Levantamiento cámaras'!H53</f>
        <v>12</v>
      </c>
      <c r="I53" s="138" t="s">
        <v>352</v>
      </c>
      <c r="J53" s="87">
        <f>'Levantamiento cámaras'!G53</f>
        <v>0</v>
      </c>
      <c r="K53" s="162"/>
    </row>
    <row r="54" spans="1:11" ht="15.75" thickBot="1" x14ac:dyDescent="0.3">
      <c r="A54" s="14">
        <f>'Levantamiento cámaras'!A54</f>
        <v>0</v>
      </c>
      <c r="B54" s="15" t="str">
        <f>'Levantamiento cámaras'!B54</f>
        <v>L2</v>
      </c>
      <c r="C54" s="293" t="str">
        <f>'Levantamiento cámaras'!C54</f>
        <v>TOTAL LINEA</v>
      </c>
      <c r="D54" s="294"/>
      <c r="E54" s="295"/>
      <c r="F54" s="21">
        <f>'Levantamiento cámaras'!W54</f>
        <v>64</v>
      </c>
      <c r="G54" s="21"/>
      <c r="H54" s="21">
        <f>'Levantamiento cámaras'!H54</f>
        <v>150</v>
      </c>
      <c r="I54" s="21"/>
      <c r="J54" s="21">
        <f>'Levantamiento cámaras'!G54</f>
        <v>29</v>
      </c>
      <c r="K54" s="21"/>
    </row>
    <row r="55" spans="1:11" ht="195.75" thickBot="1" x14ac:dyDescent="0.3">
      <c r="A55" s="131">
        <f>'Levantamiento cámaras'!A55</f>
        <v>50</v>
      </c>
      <c r="B55" s="3" t="str">
        <f>'Levantamiento cámaras'!B55</f>
        <v>L4</v>
      </c>
      <c r="C55" s="4">
        <f>'Levantamiento cámaras'!C55</f>
        <v>1</v>
      </c>
      <c r="D55" s="4" t="str">
        <f>'Levantamiento cámaras'!D55</f>
        <v>TOB</v>
      </c>
      <c r="E55" s="25" t="str">
        <f>'Levantamiento cámaras'!E55</f>
        <v>Tobalaba</v>
      </c>
      <c r="F55" s="87">
        <f>'Levantamiento cámaras'!W55</f>
        <v>5</v>
      </c>
      <c r="G55" s="161" t="s">
        <v>294</v>
      </c>
      <c r="H55" s="87">
        <f>'Levantamiento cámaras'!H55</f>
        <v>13</v>
      </c>
      <c r="I55" s="161" t="s">
        <v>415</v>
      </c>
      <c r="J55" s="87">
        <f>'Levantamiento cámaras'!G55</f>
        <v>1</v>
      </c>
      <c r="K55" s="161" t="s">
        <v>414</v>
      </c>
    </row>
    <row r="56" spans="1:11" ht="135.75" thickBot="1" x14ac:dyDescent="0.3">
      <c r="A56" s="60">
        <f>'Levantamiento cámaras'!A56</f>
        <v>51</v>
      </c>
      <c r="B56" s="3" t="str">
        <f>'Levantamiento cámaras'!B56</f>
        <v>L4</v>
      </c>
      <c r="C56" s="4">
        <f>'Levantamiento cámaras'!C56</f>
        <v>2</v>
      </c>
      <c r="D56" s="4" t="str">
        <f>'Levantamiento cámaras'!D56</f>
        <v>COL</v>
      </c>
      <c r="E56" s="25" t="str">
        <f>'Levantamiento cámaras'!E56</f>
        <v>Cristóbal Colón</v>
      </c>
      <c r="F56" s="71">
        <f>'Levantamiento cámaras'!W56</f>
        <v>5</v>
      </c>
      <c r="G56" s="138" t="s">
        <v>282</v>
      </c>
      <c r="H56" s="71">
        <f>'Levantamiento cámaras'!H56</f>
        <v>9</v>
      </c>
      <c r="I56" s="138" t="s">
        <v>384</v>
      </c>
      <c r="J56" s="71">
        <f>'Levantamiento cámaras'!G56</f>
        <v>0</v>
      </c>
      <c r="K56" s="138"/>
    </row>
    <row r="57" spans="1:11" ht="135.75" thickBot="1" x14ac:dyDescent="0.3">
      <c r="A57" s="60">
        <f>'Levantamiento cámaras'!A57</f>
        <v>52</v>
      </c>
      <c r="B57" s="3" t="str">
        <f>'Levantamiento cámaras'!B57</f>
        <v>L4</v>
      </c>
      <c r="C57" s="4">
        <f>'Levantamiento cámaras'!C57</f>
        <v>3</v>
      </c>
      <c r="D57" s="4" t="str">
        <f>'Levantamiento cámaras'!D57</f>
        <v>BIL</v>
      </c>
      <c r="E57" s="25" t="str">
        <f>'Levantamiento cámaras'!E57</f>
        <v>Francisco Bilbao</v>
      </c>
      <c r="F57" s="71">
        <f>'Levantamiento cámaras'!W57</f>
        <v>5</v>
      </c>
      <c r="G57" s="138" t="s">
        <v>275</v>
      </c>
      <c r="H57" s="71">
        <f>'Levantamiento cámaras'!H57</f>
        <v>9</v>
      </c>
      <c r="I57" s="138" t="s">
        <v>380</v>
      </c>
      <c r="J57" s="71">
        <f>'Levantamiento cámaras'!G57</f>
        <v>0</v>
      </c>
      <c r="K57" s="138"/>
    </row>
    <row r="58" spans="1:11" ht="135.75" thickBot="1" x14ac:dyDescent="0.3">
      <c r="A58" s="60">
        <f>'Levantamiento cámaras'!A58</f>
        <v>53</v>
      </c>
      <c r="B58" s="3" t="str">
        <f>'Levantamiento cámaras'!B58</f>
        <v>L4</v>
      </c>
      <c r="C58" s="4">
        <f>'Levantamiento cámaras'!C58</f>
        <v>4</v>
      </c>
      <c r="D58" s="4" t="str">
        <f>'Levantamiento cámaras'!D58</f>
        <v>PDG</v>
      </c>
      <c r="E58" s="25" t="str">
        <f>'Levantamiento cámaras'!E58</f>
        <v>Príncipe de Gales</v>
      </c>
      <c r="F58" s="71">
        <f>'Levantamiento cámaras'!W58</f>
        <v>4</v>
      </c>
      <c r="G58" s="136" t="s">
        <v>289</v>
      </c>
      <c r="H58" s="71">
        <f>'Levantamiento cámaras'!H58</f>
        <v>9</v>
      </c>
      <c r="I58" s="138" t="s">
        <v>433</v>
      </c>
      <c r="J58" s="71">
        <f>'Levantamiento cámaras'!G58</f>
        <v>0</v>
      </c>
      <c r="K58" s="136"/>
    </row>
    <row r="59" spans="1:11" ht="120.75" thickBot="1" x14ac:dyDescent="0.3">
      <c r="A59" s="60">
        <f>'Levantamiento cámaras'!A59</f>
        <v>54</v>
      </c>
      <c r="B59" s="3" t="str">
        <f>'Levantamiento cámaras'!B59</f>
        <v>L4</v>
      </c>
      <c r="C59" s="4">
        <f>'Levantamiento cámaras'!C59</f>
        <v>5</v>
      </c>
      <c r="D59" s="4" t="str">
        <f>'Levantamiento cámaras'!D59</f>
        <v>SBO</v>
      </c>
      <c r="E59" s="25" t="str">
        <f>'Levantamiento cámaras'!E59</f>
        <v>Simón Bolivar</v>
      </c>
      <c r="F59" s="71">
        <f>'Levantamiento cámaras'!W59</f>
        <v>4</v>
      </c>
      <c r="G59" s="136" t="s">
        <v>290</v>
      </c>
      <c r="H59" s="71">
        <f>'Levantamiento cámaras'!H59</f>
        <v>8</v>
      </c>
      <c r="I59" s="138" t="s">
        <v>371</v>
      </c>
      <c r="J59" s="71">
        <f>'Levantamiento cámaras'!G59</f>
        <v>0</v>
      </c>
      <c r="K59" s="136"/>
    </row>
    <row r="60" spans="1:11" ht="195.75" thickBot="1" x14ac:dyDescent="0.3">
      <c r="A60" s="102">
        <f>'Levantamiento cámaras'!A60</f>
        <v>55</v>
      </c>
      <c r="B60" s="57" t="str">
        <f>'Levantamiento cámaras'!B60</f>
        <v>L4</v>
      </c>
      <c r="C60" s="58">
        <f>'Levantamiento cámaras'!C60</f>
        <v>6</v>
      </c>
      <c r="D60" s="58" t="str">
        <f>'Levantamiento cámaras'!D60</f>
        <v>PEG</v>
      </c>
      <c r="E60" s="59" t="str">
        <f>'Levantamiento cámaras'!E60</f>
        <v>Plaza Egaña</v>
      </c>
      <c r="F60" s="104">
        <f>'Levantamiento cámaras'!W60</f>
        <v>9</v>
      </c>
      <c r="G60" s="159" t="s">
        <v>292</v>
      </c>
      <c r="H60" s="104">
        <v>11</v>
      </c>
      <c r="I60" s="166" t="s">
        <v>416</v>
      </c>
      <c r="J60" s="104">
        <f>'Levantamiento cámaras'!G60</f>
        <v>0</v>
      </c>
      <c r="K60" s="159"/>
    </row>
    <row r="61" spans="1:11" ht="120.75" thickBot="1" x14ac:dyDescent="0.3">
      <c r="A61" s="60">
        <f>'Levantamiento cámaras'!A61</f>
        <v>56</v>
      </c>
      <c r="B61" s="3" t="str">
        <f>'Levantamiento cámaras'!B61</f>
        <v>L4</v>
      </c>
      <c r="C61" s="4">
        <f>'Levantamiento cámaras'!C61</f>
        <v>7</v>
      </c>
      <c r="D61" s="4" t="str">
        <f>'Levantamiento cámaras'!D61</f>
        <v>LOR</v>
      </c>
      <c r="E61" s="25" t="str">
        <f>'Levantamiento cámaras'!E61</f>
        <v>Los Orientales</v>
      </c>
      <c r="F61" s="71">
        <f>'Levantamiento cámaras'!W61</f>
        <v>4</v>
      </c>
      <c r="G61" s="138" t="s">
        <v>276</v>
      </c>
      <c r="H61" s="71">
        <f>'Levantamiento cámaras'!H61</f>
        <v>7</v>
      </c>
      <c r="I61" s="138" t="s">
        <v>404</v>
      </c>
      <c r="J61" s="71">
        <f>'Levantamiento cámaras'!G61</f>
        <v>0</v>
      </c>
      <c r="K61" s="138"/>
    </row>
    <row r="62" spans="1:11" ht="165.75" thickBot="1" x14ac:dyDescent="0.3">
      <c r="A62" s="60">
        <f>'Levantamiento cámaras'!A62</f>
        <v>57</v>
      </c>
      <c r="B62" s="3" t="str">
        <f>'Levantamiento cámaras'!B62</f>
        <v>L4</v>
      </c>
      <c r="C62" s="4">
        <f>'Levantamiento cámaras'!C62</f>
        <v>8</v>
      </c>
      <c r="D62" s="4" t="str">
        <f>'Levantamiento cámaras'!D62</f>
        <v>RG</v>
      </c>
      <c r="E62" s="25" t="str">
        <f>'Levantamiento cámaras'!E62</f>
        <v>Rotonda Grecia</v>
      </c>
      <c r="F62" s="71">
        <f>'Levantamiento cámaras'!W62</f>
        <v>4</v>
      </c>
      <c r="G62" s="138" t="s">
        <v>284</v>
      </c>
      <c r="H62" s="71">
        <f>'Levantamiento cámaras'!H62</f>
        <v>11</v>
      </c>
      <c r="I62" s="167" t="s">
        <v>418</v>
      </c>
      <c r="J62" s="71">
        <f>'Levantamiento cámaras'!G62</f>
        <v>1</v>
      </c>
      <c r="K62" s="138" t="s">
        <v>417</v>
      </c>
    </row>
    <row r="63" spans="1:11" ht="90.75" thickBot="1" x14ac:dyDescent="0.3">
      <c r="A63" s="60">
        <f>'Levantamiento cámaras'!A63</f>
        <v>58</v>
      </c>
      <c r="B63" s="3" t="str">
        <f>'Levantamiento cámaras'!B63</f>
        <v>L4</v>
      </c>
      <c r="C63" s="4">
        <f>'Levantamiento cámaras'!C63</f>
        <v>9</v>
      </c>
      <c r="D63" s="4" t="str">
        <f>'Levantamiento cámaras'!D63</f>
        <v>LP</v>
      </c>
      <c r="E63" s="25" t="str">
        <f>'Levantamiento cámaras'!E63</f>
        <v>Los Presidentes</v>
      </c>
      <c r="F63" s="71">
        <f>'Levantamiento cámaras'!W63</f>
        <v>2</v>
      </c>
      <c r="G63" s="138" t="s">
        <v>285</v>
      </c>
      <c r="H63" s="71">
        <f>'Levantamiento cámaras'!H63</f>
        <v>6</v>
      </c>
      <c r="I63" s="138" t="s">
        <v>372</v>
      </c>
      <c r="J63" s="71">
        <f>'Levantamiento cámaras'!G63</f>
        <v>0</v>
      </c>
      <c r="K63" s="138"/>
    </row>
    <row r="64" spans="1:11" ht="120.75" thickBot="1" x14ac:dyDescent="0.3">
      <c r="A64" s="60">
        <f>'Levantamiento cámaras'!A64</f>
        <v>59</v>
      </c>
      <c r="B64" s="3" t="str">
        <f>'Levantamiento cámaras'!B64</f>
        <v>L4</v>
      </c>
      <c r="C64" s="4">
        <f>'Levantamiento cámaras'!C64</f>
        <v>10</v>
      </c>
      <c r="D64" s="4" t="str">
        <f>'Levantamiento cámaras'!D64</f>
        <v>QU</v>
      </c>
      <c r="E64" s="25" t="str">
        <f>'Levantamiento cámaras'!E64</f>
        <v>Rotonda Quilín</v>
      </c>
      <c r="F64" s="71">
        <f>'Levantamiento cámaras'!W64</f>
        <v>3</v>
      </c>
      <c r="G64" s="138" t="s">
        <v>286</v>
      </c>
      <c r="H64" s="71">
        <f>'Levantamiento cámaras'!H64</f>
        <v>8</v>
      </c>
      <c r="I64" s="138" t="s">
        <v>431</v>
      </c>
      <c r="J64" s="71">
        <f>'Levantamiento cámaras'!G64</f>
        <v>0</v>
      </c>
      <c r="K64" s="138"/>
    </row>
    <row r="65" spans="1:11" ht="90.75" thickBot="1" x14ac:dyDescent="0.3">
      <c r="A65" s="60">
        <f>'Levantamiento cámaras'!A65</f>
        <v>60</v>
      </c>
      <c r="B65" s="3" t="str">
        <f>'Levantamiento cámaras'!B65</f>
        <v>L4</v>
      </c>
      <c r="C65" s="4">
        <f>'Levantamiento cámaras'!C65</f>
        <v>11</v>
      </c>
      <c r="D65" s="4" t="str">
        <f>'Levantamiento cámaras'!D65</f>
        <v>LT</v>
      </c>
      <c r="E65" s="25" t="str">
        <f>'Levantamiento cámaras'!E65</f>
        <v>Las Torres</v>
      </c>
      <c r="F65" s="71">
        <f>'Levantamiento cámaras'!W65</f>
        <v>2</v>
      </c>
      <c r="G65" s="138" t="s">
        <v>285</v>
      </c>
      <c r="H65" s="71">
        <f>'Levantamiento cámaras'!H65</f>
        <v>6</v>
      </c>
      <c r="I65" s="138" t="s">
        <v>373</v>
      </c>
      <c r="J65" s="71">
        <f>'Levantamiento cámaras'!G65</f>
        <v>0</v>
      </c>
      <c r="K65" s="138"/>
    </row>
    <row r="66" spans="1:11" ht="79.5" customHeight="1" thickBot="1" x14ac:dyDescent="0.3">
      <c r="A66" s="60">
        <f>'Levantamiento cámaras'!A66</f>
        <v>61</v>
      </c>
      <c r="B66" s="3" t="str">
        <f>'Levantamiento cámaras'!B66</f>
        <v>L4</v>
      </c>
      <c r="C66" s="4">
        <f>'Levantamiento cámaras'!C66</f>
        <v>12</v>
      </c>
      <c r="D66" s="4" t="str">
        <f>'Levantamiento cámaras'!D66</f>
        <v>MC</v>
      </c>
      <c r="E66" s="25" t="str">
        <f>'Levantamiento cámaras'!E66</f>
        <v>Macul</v>
      </c>
      <c r="F66" s="71">
        <f>'Levantamiento cámaras'!W66</f>
        <v>8</v>
      </c>
      <c r="G66" s="138" t="s">
        <v>287</v>
      </c>
      <c r="H66" s="71">
        <f>'Levantamiento cámaras'!H66</f>
        <v>5</v>
      </c>
      <c r="I66" s="138" t="s">
        <v>405</v>
      </c>
      <c r="J66" s="71">
        <f>'Levantamiento cámaras'!G66</f>
        <v>0</v>
      </c>
      <c r="K66" s="138"/>
    </row>
    <row r="67" spans="1:11" ht="75.75" thickBot="1" x14ac:dyDescent="0.3">
      <c r="A67" s="131">
        <f>'Levantamiento cámaras'!A67</f>
        <v>62</v>
      </c>
      <c r="B67" s="3" t="str">
        <f>'Levantamiento cámaras'!B67</f>
        <v>L4</v>
      </c>
      <c r="C67" s="4">
        <f>'Levantamiento cámaras'!C67</f>
        <v>13</v>
      </c>
      <c r="D67" s="4" t="str">
        <f>'Levantamiento cámaras'!D67</f>
        <v>VM</v>
      </c>
      <c r="E67" s="25" t="str">
        <f>'Levantamiento cámaras'!E67</f>
        <v>Vicuña Mackenna</v>
      </c>
      <c r="F67" s="71">
        <f>'Levantamiento cámaras'!W67</f>
        <v>2</v>
      </c>
      <c r="G67" s="136" t="s">
        <v>288</v>
      </c>
      <c r="H67" s="71">
        <f>'Levantamiento cámaras'!H67</f>
        <v>5</v>
      </c>
      <c r="I67" s="138" t="s">
        <v>419</v>
      </c>
      <c r="J67" s="71">
        <f>'Levantamiento cámaras'!G67</f>
        <v>0</v>
      </c>
      <c r="K67" s="136"/>
    </row>
    <row r="68" spans="1:11" ht="180.75" thickBot="1" x14ac:dyDescent="0.3">
      <c r="A68" s="131">
        <f>'Levantamiento cámaras'!A68</f>
        <v>63</v>
      </c>
      <c r="B68" s="3" t="str">
        <f>'Levantamiento cámaras'!B68</f>
        <v>L4</v>
      </c>
      <c r="C68" s="4">
        <f>'Levantamiento cámaras'!C68</f>
        <v>14</v>
      </c>
      <c r="D68" s="4" t="str">
        <f>'Levantamiento cámaras'!D68</f>
        <v>VV</v>
      </c>
      <c r="E68" s="25" t="str">
        <f>'Levantamiento cámaras'!E68</f>
        <v>Vicente Valdés</v>
      </c>
      <c r="F68" s="71">
        <f>'Levantamiento cámaras'!W68</f>
        <v>6</v>
      </c>
      <c r="G68" s="138" t="s">
        <v>277</v>
      </c>
      <c r="H68" s="71">
        <f>'Levantamiento cámaras'!H68</f>
        <v>12</v>
      </c>
      <c r="I68" s="161" t="s">
        <v>420</v>
      </c>
      <c r="J68" s="71">
        <f>'Levantamiento cámaras'!G68</f>
        <v>0</v>
      </c>
      <c r="K68" s="138"/>
    </row>
    <row r="69" spans="1:11" ht="90.75" thickBot="1" x14ac:dyDescent="0.3">
      <c r="A69" s="60">
        <f>'Levantamiento cámaras'!A69</f>
        <v>64</v>
      </c>
      <c r="B69" s="3" t="str">
        <f>'Levantamiento cámaras'!B69</f>
        <v>L4</v>
      </c>
      <c r="C69" s="4">
        <f>'Levantamiento cámaras'!C69</f>
        <v>15</v>
      </c>
      <c r="D69" s="4" t="str">
        <f>'Levantamiento cámaras'!D69</f>
        <v>RM</v>
      </c>
      <c r="E69" s="25" t="str">
        <f>'Levantamiento cámaras'!E69</f>
        <v>Rojas Magallanes</v>
      </c>
      <c r="F69" s="71">
        <f>'Levantamiento cámaras'!W69</f>
        <v>2</v>
      </c>
      <c r="G69" s="138" t="s">
        <v>281</v>
      </c>
      <c r="H69" s="71">
        <f>'Levantamiento cámaras'!H69</f>
        <v>6</v>
      </c>
      <c r="I69" s="138" t="s">
        <v>386</v>
      </c>
      <c r="J69" s="71">
        <f>'Levantamiento cámaras'!G69</f>
        <v>0</v>
      </c>
      <c r="K69" s="138"/>
    </row>
    <row r="70" spans="1:11" ht="75.75" thickBot="1" x14ac:dyDescent="0.3">
      <c r="A70" s="60">
        <f>'Levantamiento cámaras'!A70</f>
        <v>65</v>
      </c>
      <c r="B70" s="3" t="str">
        <f>'Levantamiento cámaras'!B70</f>
        <v>L4</v>
      </c>
      <c r="C70" s="4">
        <f>'Levantamiento cámaras'!C70</f>
        <v>16</v>
      </c>
      <c r="D70" s="4" t="str">
        <f>'Levantamiento cámaras'!D70</f>
        <v>TRI</v>
      </c>
      <c r="E70" s="25" t="str">
        <f>'Levantamiento cámaras'!E70</f>
        <v>Trinidad</v>
      </c>
      <c r="F70" s="71">
        <f>'Levantamiento cámaras'!W70</f>
        <v>2</v>
      </c>
      <c r="G70" s="138" t="s">
        <v>280</v>
      </c>
      <c r="H70" s="71">
        <f>'Levantamiento cámaras'!H70</f>
        <v>5</v>
      </c>
      <c r="I70" s="138" t="s">
        <v>374</v>
      </c>
      <c r="J70" s="71">
        <f>'Levantamiento cámaras'!G70</f>
        <v>0</v>
      </c>
      <c r="K70" s="138"/>
    </row>
    <row r="71" spans="1:11" ht="105.75" thickBot="1" x14ac:dyDescent="0.3">
      <c r="A71" s="60">
        <f>'Levantamiento cámaras'!A71</f>
        <v>66</v>
      </c>
      <c r="B71" s="3" t="str">
        <f>'Levantamiento cámaras'!B71</f>
        <v>L4</v>
      </c>
      <c r="C71" s="4">
        <f>'Levantamiento cámaras'!C71</f>
        <v>17</v>
      </c>
      <c r="D71" s="4" t="str">
        <f>'Levantamiento cámaras'!D71</f>
        <v>SJE</v>
      </c>
      <c r="E71" s="25" t="str">
        <f>'Levantamiento cámaras'!E71</f>
        <v>San José de la Estrella</v>
      </c>
      <c r="F71" s="71">
        <f>'Levantamiento cámaras'!W71</f>
        <v>2</v>
      </c>
      <c r="G71" s="138" t="s">
        <v>278</v>
      </c>
      <c r="H71" s="71">
        <f>'Levantamiento cámaras'!H71</f>
        <v>7</v>
      </c>
      <c r="I71" s="138" t="s">
        <v>375</v>
      </c>
      <c r="J71" s="71">
        <f>'Levantamiento cámaras'!G71</f>
        <v>2</v>
      </c>
      <c r="K71" s="138" t="s">
        <v>421</v>
      </c>
    </row>
    <row r="72" spans="1:11" ht="75.75" thickBot="1" x14ac:dyDescent="0.3">
      <c r="A72" s="60">
        <f>'Levantamiento cámaras'!A72</f>
        <v>67</v>
      </c>
      <c r="B72" s="3" t="str">
        <f>'Levantamiento cámaras'!B72</f>
        <v>L4</v>
      </c>
      <c r="C72" s="4">
        <f>'Levantamiento cámaras'!C72</f>
        <v>18</v>
      </c>
      <c r="D72" s="4" t="str">
        <f>'Levantamiento cámaras'!D72</f>
        <v>LQ</v>
      </c>
      <c r="E72" s="25" t="str">
        <f>'Levantamiento cámaras'!E72</f>
        <v>Los Quillayes</v>
      </c>
      <c r="F72" s="71">
        <f>'Levantamiento cámaras'!W72</f>
        <v>2</v>
      </c>
      <c r="G72" s="138" t="s">
        <v>279</v>
      </c>
      <c r="H72" s="71">
        <f>'Levantamiento cámaras'!H72</f>
        <v>5</v>
      </c>
      <c r="I72" s="138" t="s">
        <v>376</v>
      </c>
      <c r="J72" s="71">
        <f>'Levantamiento cámaras'!G72</f>
        <v>0</v>
      </c>
      <c r="K72" s="138"/>
    </row>
    <row r="73" spans="1:11" ht="75.75" thickBot="1" x14ac:dyDescent="0.3">
      <c r="A73" s="60">
        <f>'Levantamiento cámaras'!A73</f>
        <v>68</v>
      </c>
      <c r="B73" s="3" t="str">
        <f>'Levantamiento cámaras'!B73</f>
        <v>L4</v>
      </c>
      <c r="C73" s="4">
        <f>'Levantamiento cámaras'!C73</f>
        <v>19</v>
      </c>
      <c r="D73" s="4" t="str">
        <f>'Levantamiento cámaras'!D73</f>
        <v>ECO</v>
      </c>
      <c r="E73" s="25" t="str">
        <f>'Levantamiento cámaras'!E73</f>
        <v>Elisa Correa</v>
      </c>
      <c r="F73" s="71">
        <f>'Levantamiento cámaras'!W73</f>
        <v>2</v>
      </c>
      <c r="G73" s="138" t="s">
        <v>280</v>
      </c>
      <c r="H73" s="71">
        <f>'Levantamiento cámaras'!H73</f>
        <v>5</v>
      </c>
      <c r="I73" s="138" t="s">
        <v>376</v>
      </c>
      <c r="J73" s="71">
        <f>'Levantamiento cámaras'!G73</f>
        <v>0</v>
      </c>
      <c r="K73" s="138"/>
    </row>
    <row r="74" spans="1:11" ht="105.75" thickBot="1" x14ac:dyDescent="0.3">
      <c r="A74" s="60">
        <f>'Levantamiento cámaras'!A74</f>
        <v>69</v>
      </c>
      <c r="B74" s="3" t="str">
        <f>'Levantamiento cámaras'!B74</f>
        <v>L4</v>
      </c>
      <c r="C74" s="4">
        <f>'Levantamiento cámaras'!C74</f>
        <v>20</v>
      </c>
      <c r="D74" s="4" t="str">
        <f>'Levantamiento cámaras'!D74</f>
        <v>HSR</v>
      </c>
      <c r="E74" s="25" t="str">
        <f>'Levantamiento cámaras'!E74</f>
        <v>H. Sótero del Río</v>
      </c>
      <c r="F74" s="71">
        <f>'Levantamiento cámaras'!W74</f>
        <v>4</v>
      </c>
      <c r="G74" s="138" t="s">
        <v>283</v>
      </c>
      <c r="H74" s="71">
        <f>'Levantamiento cámaras'!H74</f>
        <v>7</v>
      </c>
      <c r="I74" s="138" t="s">
        <v>432</v>
      </c>
      <c r="J74" s="71">
        <f>'Levantamiento cámaras'!G74</f>
        <v>0</v>
      </c>
      <c r="K74" s="138"/>
    </row>
    <row r="75" spans="1:11" ht="90.75" thickBot="1" x14ac:dyDescent="0.3">
      <c r="A75" s="60">
        <f>'Levantamiento cámaras'!A75</f>
        <v>70</v>
      </c>
      <c r="B75" s="3" t="str">
        <f>'Levantamiento cámaras'!B75</f>
        <v>L4</v>
      </c>
      <c r="C75" s="4">
        <f>'Levantamiento cámaras'!C75</f>
        <v>21</v>
      </c>
      <c r="D75" s="4" t="str">
        <f>'Levantamiento cámaras'!D75</f>
        <v>PIN</v>
      </c>
      <c r="E75" s="25" t="str">
        <f>'Levantamiento cámaras'!E75</f>
        <v>P. de la Infancia</v>
      </c>
      <c r="F75" s="71">
        <f>'Levantamiento cámaras'!W75</f>
        <v>2</v>
      </c>
      <c r="G75" s="138" t="s">
        <v>281</v>
      </c>
      <c r="H75" s="71">
        <f>'Levantamiento cámaras'!H75</f>
        <v>6</v>
      </c>
      <c r="I75" s="138" t="s">
        <v>377</v>
      </c>
      <c r="J75" s="71">
        <f>'Levantamiento cámaras'!G75</f>
        <v>0</v>
      </c>
      <c r="K75" s="138"/>
    </row>
    <row r="76" spans="1:11" ht="135.75" thickBot="1" x14ac:dyDescent="0.3">
      <c r="A76" s="60">
        <f>'Levantamiento cámaras'!A76</f>
        <v>71</v>
      </c>
      <c r="B76" s="3" t="str">
        <f>'Levantamiento cámaras'!B76</f>
        <v>L4</v>
      </c>
      <c r="C76" s="4">
        <f>'Levantamiento cámaras'!C76</f>
        <v>22</v>
      </c>
      <c r="D76" s="4" t="str">
        <f>'Levantamiento cámaras'!D76</f>
        <v>LME</v>
      </c>
      <c r="E76" s="25" t="str">
        <f>'Levantamiento cámaras'!E76</f>
        <v>Las Mercedes</v>
      </c>
      <c r="F76" s="71">
        <f>'Levantamiento cámaras'!W76</f>
        <v>4</v>
      </c>
      <c r="G76" s="136" t="s">
        <v>291</v>
      </c>
      <c r="H76" s="71">
        <f>'Levantamiento cámaras'!H76</f>
        <v>8</v>
      </c>
      <c r="I76" s="138" t="s">
        <v>422</v>
      </c>
      <c r="J76" s="71">
        <f>'Levantamiento cámaras'!G76</f>
        <v>0</v>
      </c>
      <c r="K76" s="136"/>
    </row>
    <row r="77" spans="1:11" ht="240.75" thickBot="1" x14ac:dyDescent="0.3">
      <c r="A77" s="60">
        <f>'Levantamiento cámaras'!A77</f>
        <v>72</v>
      </c>
      <c r="B77" s="3" t="str">
        <f>'Levantamiento cámaras'!B77</f>
        <v>L4</v>
      </c>
      <c r="C77" s="4">
        <f>'Levantamiento cámaras'!C77</f>
        <v>23</v>
      </c>
      <c r="D77" s="4" t="str">
        <f>'Levantamiento cámaras'!D77</f>
        <v>PP</v>
      </c>
      <c r="E77" s="25" t="str">
        <f>'Levantamiento cámaras'!E77</f>
        <v>P. Puente Alto</v>
      </c>
      <c r="F77" s="87">
        <f>'Levantamiento cámaras'!W77</f>
        <v>2</v>
      </c>
      <c r="G77" s="162" t="s">
        <v>295</v>
      </c>
      <c r="H77" s="75">
        <f>'Levantamiento cámaras'!H77</f>
        <v>16</v>
      </c>
      <c r="I77" s="168" t="s">
        <v>423</v>
      </c>
      <c r="J77" s="146">
        <f>'Levantamiento cámaras'!G77</f>
        <v>0</v>
      </c>
      <c r="K77" s="162"/>
    </row>
    <row r="78" spans="1:11" ht="105.75" thickBot="1" x14ac:dyDescent="0.3">
      <c r="A78" s="131">
        <f>'Levantamiento cámaras'!A78</f>
        <v>73</v>
      </c>
      <c r="B78" s="5" t="str">
        <f>'Levantamiento cámaras'!B78</f>
        <v>L4A</v>
      </c>
      <c r="C78" s="6">
        <f>'Levantamiento cámaras'!C78</f>
        <v>1</v>
      </c>
      <c r="D78" s="6" t="str">
        <f>'Levantamiento cámaras'!D78</f>
        <v>MV</v>
      </c>
      <c r="E78" s="26" t="str">
        <f>'Levantamiento cámaras'!E78</f>
        <v>Vicuña Mackenna</v>
      </c>
      <c r="F78" s="87">
        <f>'Levantamiento cámaras'!W78</f>
        <v>0</v>
      </c>
      <c r="G78" s="94" t="s">
        <v>274</v>
      </c>
      <c r="H78" s="75">
        <f>'Levantamiento cámaras'!H78</f>
        <v>7</v>
      </c>
      <c r="I78" s="169" t="s">
        <v>424</v>
      </c>
      <c r="J78" s="146">
        <f>'Levantamiento cámaras'!G78</f>
        <v>0</v>
      </c>
      <c r="K78" s="94"/>
    </row>
    <row r="79" spans="1:11" ht="120.75" thickBot="1" x14ac:dyDescent="0.3">
      <c r="A79" s="60">
        <f>'Levantamiento cámaras'!A79</f>
        <v>74</v>
      </c>
      <c r="B79" s="5" t="str">
        <f>'Levantamiento cámaras'!B79</f>
        <v>L4A</v>
      </c>
      <c r="C79" s="6">
        <f>'Levantamiento cámaras'!C79</f>
        <v>2</v>
      </c>
      <c r="D79" s="6" t="str">
        <f>'Levantamiento cámaras'!D79</f>
        <v>JU</v>
      </c>
      <c r="E79" s="26" t="str">
        <f>'Levantamiento cámaras'!E79</f>
        <v>Santa Julia</v>
      </c>
      <c r="F79" s="71">
        <f>'Levantamiento cámaras'!W79</f>
        <v>2</v>
      </c>
      <c r="G79" s="138" t="s">
        <v>329</v>
      </c>
      <c r="H79" s="75">
        <f>'Levantamiento cámaras'!H79</f>
        <v>8</v>
      </c>
      <c r="I79" s="169" t="s">
        <v>378</v>
      </c>
      <c r="J79" s="144">
        <f>'Levantamiento cámaras'!G79</f>
        <v>2</v>
      </c>
      <c r="K79" s="138" t="s">
        <v>425</v>
      </c>
    </row>
    <row r="80" spans="1:11" ht="135.75" thickBot="1" x14ac:dyDescent="0.3">
      <c r="A80" s="60">
        <f>'Levantamiento cámaras'!A80</f>
        <v>75</v>
      </c>
      <c r="B80" s="5" t="str">
        <f>'Levantamiento cámaras'!B80</f>
        <v>L4A</v>
      </c>
      <c r="C80" s="6">
        <f>'Levantamiento cámaras'!C80</f>
        <v>3</v>
      </c>
      <c r="D80" s="6" t="str">
        <f>'Levantamiento cámaras'!D80</f>
        <v>LG</v>
      </c>
      <c r="E80" s="26" t="str">
        <f>'Levantamiento cámaras'!E80</f>
        <v>La Granja</v>
      </c>
      <c r="F80" s="71">
        <f>'Levantamiento cámaras'!W80</f>
        <v>2</v>
      </c>
      <c r="G80" s="138" t="s">
        <v>329</v>
      </c>
      <c r="H80" s="75">
        <f>'Levantamiento cámaras'!H80</f>
        <v>9</v>
      </c>
      <c r="I80" s="169" t="s">
        <v>426</v>
      </c>
      <c r="J80" s="144">
        <f>'Levantamiento cámaras'!G80</f>
        <v>2</v>
      </c>
      <c r="K80" s="138" t="s">
        <v>427</v>
      </c>
    </row>
    <row r="81" spans="1:11" ht="165.75" thickBot="1" x14ac:dyDescent="0.3">
      <c r="A81" s="60">
        <f>'Levantamiento cámaras'!A81</f>
        <v>76</v>
      </c>
      <c r="B81" s="5" t="str">
        <f>'Levantamiento cámaras'!B81</f>
        <v>L4A</v>
      </c>
      <c r="C81" s="6">
        <f>'Levantamiento cámaras'!C81</f>
        <v>4</v>
      </c>
      <c r="D81" s="6" t="str">
        <f>'Levantamiento cámaras'!D81</f>
        <v>SR</v>
      </c>
      <c r="E81" s="26" t="str">
        <f>'Levantamiento cámaras'!E81</f>
        <v>Santa Rosa</v>
      </c>
      <c r="F81" s="71">
        <f>'Levantamiento cámaras'!W81</f>
        <v>1</v>
      </c>
      <c r="G81" s="138" t="s">
        <v>330</v>
      </c>
      <c r="H81" s="75">
        <f>'Levantamiento cámaras'!H81</f>
        <v>11</v>
      </c>
      <c r="I81" s="169" t="s">
        <v>428</v>
      </c>
      <c r="J81" s="144">
        <f>'Levantamiento cámaras'!G81</f>
        <v>0</v>
      </c>
      <c r="K81" s="138"/>
    </row>
    <row r="82" spans="1:11" ht="105.75" thickBot="1" x14ac:dyDescent="0.3">
      <c r="A82" s="60">
        <f>'Levantamiento cámaras'!A82</f>
        <v>77</v>
      </c>
      <c r="B82" s="5" t="str">
        <f>'Levantamiento cámaras'!B82</f>
        <v>L4A</v>
      </c>
      <c r="C82" s="6">
        <f>'Levantamiento cámaras'!C82</f>
        <v>5</v>
      </c>
      <c r="D82" s="6" t="str">
        <f>'Levantamiento cámaras'!D82</f>
        <v>RN</v>
      </c>
      <c r="E82" s="26" t="str">
        <f>'Levantamiento cámaras'!E82</f>
        <v>San Ramón</v>
      </c>
      <c r="F82" s="71">
        <f>'Levantamiento cámaras'!W82</f>
        <v>2</v>
      </c>
      <c r="G82" s="138" t="s">
        <v>329</v>
      </c>
      <c r="H82" s="71">
        <f>'Levantamiento cámaras'!H82</f>
        <v>7</v>
      </c>
      <c r="I82" s="138" t="s">
        <v>379</v>
      </c>
      <c r="J82" s="71">
        <f>'Levantamiento cámaras'!G82</f>
        <v>2</v>
      </c>
      <c r="K82" s="138" t="s">
        <v>392</v>
      </c>
    </row>
    <row r="83" spans="1:11" ht="360.75" thickBot="1" x14ac:dyDescent="0.3">
      <c r="A83" s="60">
        <f>'Levantamiento cámaras'!A83</f>
        <v>78</v>
      </c>
      <c r="B83" s="5" t="str">
        <f>'Levantamiento cámaras'!B83</f>
        <v>L4A</v>
      </c>
      <c r="C83" s="6">
        <f>'Levantamiento cámaras'!C83</f>
        <v>6</v>
      </c>
      <c r="D83" s="6" t="str">
        <f>'Levantamiento cámaras'!D83</f>
        <v>CI</v>
      </c>
      <c r="E83" s="26" t="str">
        <f>'Levantamiento cámaras'!E83</f>
        <v>La Cisterna</v>
      </c>
      <c r="F83" s="87">
        <f>'Levantamiento cámaras'!W83</f>
        <v>0</v>
      </c>
      <c r="G83" s="162" t="s">
        <v>297</v>
      </c>
      <c r="H83" s="87">
        <f>'Levantamiento cámaras'!H83</f>
        <v>24</v>
      </c>
      <c r="I83" s="170" t="s">
        <v>430</v>
      </c>
      <c r="J83" s="87">
        <f>'Levantamiento cámaras'!G83</f>
        <v>2</v>
      </c>
      <c r="K83" s="162" t="s">
        <v>429</v>
      </c>
    </row>
    <row r="84" spans="1:11" ht="15.75" thickBot="1" x14ac:dyDescent="0.3">
      <c r="A84" s="14">
        <f>'Levantamiento cámaras'!A84</f>
        <v>0</v>
      </c>
      <c r="B84" s="16" t="str">
        <f>'Levantamiento cámaras'!B84</f>
        <v>L4-4A</v>
      </c>
      <c r="C84" s="296" t="str">
        <f>'Levantamiento cámaras'!C84</f>
        <v>TOTAL LINEA</v>
      </c>
      <c r="D84" s="297"/>
      <c r="E84" s="298"/>
      <c r="F84" s="30">
        <f>'Levantamiento cámaras'!W84</f>
        <v>92</v>
      </c>
      <c r="G84" s="30"/>
      <c r="H84" s="30">
        <f>'Levantamiento cámaras'!H84</f>
        <v>249</v>
      </c>
      <c r="I84" s="30"/>
      <c r="J84" s="30">
        <f>'Levantamiento cámaras'!G84</f>
        <v>12</v>
      </c>
      <c r="K84" s="30"/>
    </row>
    <row r="85" spans="1:11" ht="90.75" thickBot="1" x14ac:dyDescent="0.3">
      <c r="A85" s="131">
        <f>'Levantamiento cámaras'!A85</f>
        <v>79</v>
      </c>
      <c r="B85" s="7" t="str">
        <f>'Levantamiento cámaras'!B85</f>
        <v>L5</v>
      </c>
      <c r="C85" s="8">
        <f>'Levantamiento cámaras'!C85</f>
        <v>1</v>
      </c>
      <c r="D85" s="8" t="str">
        <f>'Levantamiento cámaras'!D85</f>
        <v>VA</v>
      </c>
      <c r="E85" s="32" t="str">
        <f>'Levantamiento cámaras'!E85</f>
        <v>Vicente Valdés</v>
      </c>
      <c r="F85" s="87">
        <f>'Levantamiento cámaras'!W85</f>
        <v>0</v>
      </c>
      <c r="G85" s="94" t="s">
        <v>274</v>
      </c>
      <c r="H85" s="87">
        <f>'Levantamiento cámaras'!H85</f>
        <v>6</v>
      </c>
      <c r="I85" s="165" t="s">
        <v>369</v>
      </c>
      <c r="J85" s="87">
        <f>'Levantamiento cámaras'!G85</f>
        <v>0</v>
      </c>
      <c r="K85" s="94"/>
    </row>
    <row r="86" spans="1:11" ht="150.75" thickBot="1" x14ac:dyDescent="0.3">
      <c r="A86" s="60">
        <f>'Levantamiento cámaras'!A86</f>
        <v>80</v>
      </c>
      <c r="B86" s="7" t="str">
        <f>'Levantamiento cámaras'!B86</f>
        <v>L5</v>
      </c>
      <c r="C86" s="8">
        <f>'Levantamiento cámaras'!C86</f>
        <v>2</v>
      </c>
      <c r="D86" s="8" t="str">
        <f>'Levantamiento cámaras'!D86</f>
        <v>LF</v>
      </c>
      <c r="E86" s="32" t="str">
        <f>'Levantamiento cámaras'!E86</f>
        <v>Bellavista de la Florida</v>
      </c>
      <c r="F86" s="71">
        <f>'Levantamiento cámaras'!W86</f>
        <v>6</v>
      </c>
      <c r="G86" s="136" t="s">
        <v>231</v>
      </c>
      <c r="H86" s="71">
        <f>'Levantamiento cámaras'!H86</f>
        <v>10</v>
      </c>
      <c r="I86" s="138" t="s">
        <v>381</v>
      </c>
      <c r="J86" s="71">
        <f>'Levantamiento cámaras'!G86</f>
        <v>3</v>
      </c>
      <c r="K86" s="138" t="s">
        <v>395</v>
      </c>
    </row>
    <row r="87" spans="1:11" ht="45.75" thickBot="1" x14ac:dyDescent="0.3">
      <c r="A87" s="60">
        <f>'Levantamiento cámaras'!A87</f>
        <v>81</v>
      </c>
      <c r="B87" s="7" t="str">
        <f>'Levantamiento cámaras'!B87</f>
        <v>L5</v>
      </c>
      <c r="C87" s="8">
        <f>'Levantamiento cámaras'!C87</f>
        <v>3</v>
      </c>
      <c r="D87" s="8" t="str">
        <f>'Levantamiento cámaras'!D87</f>
        <v>MI</v>
      </c>
      <c r="E87" s="32" t="str">
        <f>'Levantamiento cámaras'!E87</f>
        <v>Mirador</v>
      </c>
      <c r="F87" s="71">
        <f>'Levantamiento cámaras'!W87</f>
        <v>3</v>
      </c>
      <c r="G87" s="136" t="s">
        <v>260</v>
      </c>
      <c r="H87" s="71">
        <f>'Levantamiento cámaras'!H87</f>
        <v>3</v>
      </c>
      <c r="I87" s="136" t="s">
        <v>368</v>
      </c>
      <c r="J87" s="71">
        <f>'Levantamiento cámaras'!G87</f>
        <v>2</v>
      </c>
      <c r="K87" s="138" t="s">
        <v>396</v>
      </c>
    </row>
    <row r="88" spans="1:11" ht="60.75" thickBot="1" x14ac:dyDescent="0.3">
      <c r="A88" s="60">
        <f>'Levantamiento cámaras'!A88</f>
        <v>82</v>
      </c>
      <c r="B88" s="7" t="str">
        <f>'Levantamiento cámaras'!B88</f>
        <v>L5</v>
      </c>
      <c r="C88" s="8">
        <f>'Levantamiento cámaras'!C88</f>
        <v>4</v>
      </c>
      <c r="D88" s="8" t="str">
        <f>'Levantamiento cámaras'!D88</f>
        <v>PE</v>
      </c>
      <c r="E88" s="32" t="str">
        <f>'Levantamiento cámaras'!E88</f>
        <v>Pedreros</v>
      </c>
      <c r="F88" s="71">
        <f>'Levantamiento cámaras'!W88</f>
        <v>4</v>
      </c>
      <c r="G88" s="136" t="s">
        <v>261</v>
      </c>
      <c r="H88" s="71">
        <f>'Levantamiento cámaras'!H88</f>
        <v>3</v>
      </c>
      <c r="I88" s="136" t="s">
        <v>367</v>
      </c>
      <c r="J88" s="71">
        <f>'Levantamiento cámaras'!G88</f>
        <v>3</v>
      </c>
      <c r="K88" s="138" t="s">
        <v>397</v>
      </c>
    </row>
    <row r="89" spans="1:11" ht="45.75" thickBot="1" x14ac:dyDescent="0.3">
      <c r="A89" s="60">
        <f>'Levantamiento cámaras'!A89</f>
        <v>83</v>
      </c>
      <c r="B89" s="7" t="str">
        <f>'Levantamiento cámaras'!B89</f>
        <v>L5</v>
      </c>
      <c r="C89" s="8">
        <f>'Levantamiento cámaras'!C89</f>
        <v>5</v>
      </c>
      <c r="D89" s="8" t="str">
        <f>'Levantamiento cámaras'!D89</f>
        <v>SJ</v>
      </c>
      <c r="E89" s="32" t="str">
        <f>'Levantamiento cámaras'!E89</f>
        <v>San Joaquín</v>
      </c>
      <c r="F89" s="71">
        <f>'Levantamiento cámaras'!W89</f>
        <v>3</v>
      </c>
      <c r="G89" s="136" t="s">
        <v>262</v>
      </c>
      <c r="H89" s="71">
        <f>'Levantamiento cámaras'!H89</f>
        <v>3</v>
      </c>
      <c r="I89" s="136" t="s">
        <v>366</v>
      </c>
      <c r="J89" s="71">
        <f>'Levantamiento cámaras'!G89</f>
        <v>2</v>
      </c>
      <c r="K89" s="138" t="s">
        <v>398</v>
      </c>
    </row>
    <row r="90" spans="1:11" ht="60.75" thickBot="1" x14ac:dyDescent="0.3">
      <c r="A90" s="60">
        <f>'Levantamiento cámaras'!A90</f>
        <v>84</v>
      </c>
      <c r="B90" s="7" t="str">
        <f>'Levantamiento cámaras'!B90</f>
        <v>L5</v>
      </c>
      <c r="C90" s="8">
        <f>'Levantamiento cámaras'!C90</f>
        <v>6</v>
      </c>
      <c r="D90" s="8" t="str">
        <f>'Levantamiento cámaras'!D90</f>
        <v>AG</v>
      </c>
      <c r="E90" s="32" t="str">
        <f>'Levantamiento cámaras'!E90</f>
        <v>Camino Agrícola</v>
      </c>
      <c r="F90" s="71">
        <f>'Levantamiento cámaras'!W90</f>
        <v>4</v>
      </c>
      <c r="G90" s="138" t="s">
        <v>263</v>
      </c>
      <c r="H90" s="71">
        <f>'Levantamiento cámaras'!H90</f>
        <v>3</v>
      </c>
      <c r="I90" s="138" t="s">
        <v>365</v>
      </c>
      <c r="J90" s="71">
        <f>'Levantamiento cámaras'!G90</f>
        <v>1</v>
      </c>
      <c r="K90" s="138" t="s">
        <v>394</v>
      </c>
    </row>
    <row r="91" spans="1:11" ht="60.75" thickBot="1" x14ac:dyDescent="0.3">
      <c r="A91" s="60">
        <f>'Levantamiento cámaras'!A91</f>
        <v>85</v>
      </c>
      <c r="B91" s="7" t="str">
        <f>'Levantamiento cámaras'!B91</f>
        <v>L5</v>
      </c>
      <c r="C91" s="8">
        <f>'Levantamiento cámaras'!C91</f>
        <v>7</v>
      </c>
      <c r="D91" s="8" t="str">
        <f>'Levantamiento cámaras'!D91</f>
        <v>CV</v>
      </c>
      <c r="E91" s="32" t="str">
        <f>'Levantamiento cámaras'!E91</f>
        <v>Carlos Valdovinos</v>
      </c>
      <c r="F91" s="71">
        <f>'Levantamiento cámaras'!W91</f>
        <v>4</v>
      </c>
      <c r="G91" s="138" t="s">
        <v>264</v>
      </c>
      <c r="H91" s="71">
        <f>'Levantamiento cámaras'!H91</f>
        <v>4</v>
      </c>
      <c r="I91" s="138" t="s">
        <v>364</v>
      </c>
      <c r="J91" s="71">
        <f>'Levantamiento cámaras'!G91</f>
        <v>1</v>
      </c>
      <c r="K91" s="138" t="s">
        <v>394</v>
      </c>
    </row>
    <row r="92" spans="1:11" ht="60.75" thickBot="1" x14ac:dyDescent="0.3">
      <c r="A92" s="60">
        <f>'Levantamiento cámaras'!A92</f>
        <v>86</v>
      </c>
      <c r="B92" s="7" t="str">
        <f>'Levantamiento cámaras'!B92</f>
        <v>L5</v>
      </c>
      <c r="C92" s="8">
        <f>'Levantamiento cámaras'!C92</f>
        <v>8</v>
      </c>
      <c r="D92" s="8" t="str">
        <f>'Levantamiento cámaras'!D92</f>
        <v>RA</v>
      </c>
      <c r="E92" s="32" t="str">
        <f>'Levantamiento cámaras'!E92</f>
        <v>Rodrigo de Araya</v>
      </c>
      <c r="F92" s="71">
        <f>'Levantamiento cámaras'!W92</f>
        <v>4</v>
      </c>
      <c r="G92" s="138" t="s">
        <v>265</v>
      </c>
      <c r="H92" s="71">
        <f>'Levantamiento cámaras'!H92</f>
        <v>3</v>
      </c>
      <c r="I92" s="138" t="s">
        <v>362</v>
      </c>
      <c r="J92" s="71">
        <f>'Levantamiento cámaras'!G92</f>
        <v>1</v>
      </c>
      <c r="K92" s="138" t="s">
        <v>394</v>
      </c>
    </row>
    <row r="93" spans="1:11" ht="60.75" thickBot="1" x14ac:dyDescent="0.3">
      <c r="A93" s="110">
        <f>'Levantamiento cámaras'!A93</f>
        <v>87</v>
      </c>
      <c r="B93" s="49" t="str">
        <f>'Levantamiento cámaras'!B93</f>
        <v>L5</v>
      </c>
      <c r="C93" s="50">
        <f>'Levantamiento cámaras'!C93</f>
        <v>9</v>
      </c>
      <c r="D93" s="50" t="str">
        <f>'Levantamiento cámaras'!D93</f>
        <v>ÑU</v>
      </c>
      <c r="E93" s="51" t="str">
        <f>'Levantamiento cámaras'!E93</f>
        <v>Ñuble</v>
      </c>
      <c r="F93" s="112">
        <f>'Levantamiento cámaras'!W93</f>
        <v>0</v>
      </c>
      <c r="G93" s="139" t="s">
        <v>266</v>
      </c>
      <c r="H93" s="112">
        <f>'Levantamiento cámaras'!H93</f>
        <v>4</v>
      </c>
      <c r="I93" s="139" t="s">
        <v>361</v>
      </c>
      <c r="J93" s="112">
        <f>'Levantamiento cámaras'!G93</f>
        <v>1</v>
      </c>
      <c r="K93" s="139" t="s">
        <v>394</v>
      </c>
    </row>
    <row r="94" spans="1:11" ht="75.75" thickBot="1" x14ac:dyDescent="0.3">
      <c r="A94" s="110">
        <f>'Levantamiento cámaras'!A94</f>
        <v>88</v>
      </c>
      <c r="B94" s="49" t="str">
        <f>'Levantamiento cámaras'!B94</f>
        <v>L5</v>
      </c>
      <c r="C94" s="50">
        <f>'Levantamiento cámaras'!C94</f>
        <v>10</v>
      </c>
      <c r="D94" s="50" t="str">
        <f>'Levantamiento cámaras'!D94</f>
        <v>IR</v>
      </c>
      <c r="E94" s="51" t="str">
        <f>'Levantamiento cámaras'!E94</f>
        <v>Irarrazabal</v>
      </c>
      <c r="F94" s="112">
        <f>'Levantamiento cámaras'!W94</f>
        <v>3</v>
      </c>
      <c r="G94" s="139" t="s">
        <v>272</v>
      </c>
      <c r="H94" s="112">
        <f>'Levantamiento cámaras'!H94</f>
        <v>5</v>
      </c>
      <c r="I94" s="139" t="s">
        <v>360</v>
      </c>
      <c r="J94" s="112">
        <f>'Levantamiento cámaras'!G94</f>
        <v>1</v>
      </c>
      <c r="K94" s="139" t="s">
        <v>394</v>
      </c>
    </row>
    <row r="95" spans="1:11" ht="45.75" thickBot="1" x14ac:dyDescent="0.3">
      <c r="A95" s="60">
        <f>'Levantamiento cámaras'!A95</f>
        <v>89</v>
      </c>
      <c r="B95" s="7" t="str">
        <f>'Levantamiento cámaras'!B95</f>
        <v>L5</v>
      </c>
      <c r="C95" s="8">
        <f>'Levantamiento cámaras'!C95</f>
        <v>11</v>
      </c>
      <c r="D95" s="8" t="str">
        <f>'Levantamiento cámaras'!D95</f>
        <v>SI</v>
      </c>
      <c r="E95" s="32" t="str">
        <f>'Levantamiento cámaras'!E95</f>
        <v>Santa Isabel</v>
      </c>
      <c r="F95" s="71">
        <f>'Levantamiento cámaras'!W95</f>
        <v>1</v>
      </c>
      <c r="G95" s="138" t="s">
        <v>269</v>
      </c>
      <c r="H95" s="71">
        <f>'Levantamiento cámaras'!H95</f>
        <v>3</v>
      </c>
      <c r="I95" s="138" t="s">
        <v>359</v>
      </c>
      <c r="J95" s="71">
        <f>'Levantamiento cámaras'!G95</f>
        <v>2</v>
      </c>
      <c r="K95" s="138" t="s">
        <v>399</v>
      </c>
    </row>
    <row r="96" spans="1:11" ht="60.75" thickBot="1" x14ac:dyDescent="0.3">
      <c r="A96" s="60">
        <f>'Levantamiento cámaras'!A96</f>
        <v>90</v>
      </c>
      <c r="B96" s="9" t="str">
        <f>'Levantamiento cámaras'!B96</f>
        <v>L5</v>
      </c>
      <c r="C96" s="10">
        <f>'Levantamiento cámaras'!C96</f>
        <v>12</v>
      </c>
      <c r="D96" s="10" t="str">
        <f>'Levantamiento cámaras'!D96</f>
        <v>PB</v>
      </c>
      <c r="E96" s="33" t="str">
        <f>'Levantamiento cámaras'!E96</f>
        <v>Parque Bustamante</v>
      </c>
      <c r="F96" s="71">
        <f>'Levantamiento cámaras'!W96</f>
        <v>1</v>
      </c>
      <c r="G96" s="138" t="s">
        <v>271</v>
      </c>
      <c r="H96" s="71">
        <f>'Levantamiento cámaras'!H96</f>
        <v>4</v>
      </c>
      <c r="I96" s="138" t="s">
        <v>358</v>
      </c>
      <c r="J96" s="71">
        <f>'Levantamiento cámaras'!G96</f>
        <v>1</v>
      </c>
      <c r="K96" s="138" t="s">
        <v>394</v>
      </c>
    </row>
    <row r="97" spans="1:11" ht="150.75" thickBot="1" x14ac:dyDescent="0.3">
      <c r="A97" s="131">
        <f>'Levantamiento cámaras'!A97</f>
        <v>91</v>
      </c>
      <c r="B97" s="11" t="str">
        <f>'Levantamiento cámaras'!B97</f>
        <v>L5</v>
      </c>
      <c r="C97" s="12">
        <f>'Levantamiento cámaras'!C97</f>
        <v>13</v>
      </c>
      <c r="D97" s="12" t="str">
        <f>'Levantamiento cámaras'!D97</f>
        <v>BQ</v>
      </c>
      <c r="E97" s="34" t="str">
        <f>'Levantamiento cámaras'!E97</f>
        <v>Baquedano</v>
      </c>
      <c r="F97" s="71">
        <f>'Levantamiento cámaras'!W97</f>
        <v>2</v>
      </c>
      <c r="G97" s="138" t="s">
        <v>232</v>
      </c>
      <c r="H97" s="71">
        <f>'Levantamiento cámaras'!H97</f>
        <v>10</v>
      </c>
      <c r="I97" s="136" t="s">
        <v>357</v>
      </c>
      <c r="J97" s="71">
        <f>'Levantamiento cámaras'!G97</f>
        <v>2</v>
      </c>
      <c r="K97" s="138" t="s">
        <v>400</v>
      </c>
    </row>
    <row r="98" spans="1:11" ht="60.75" thickBot="1" x14ac:dyDescent="0.3">
      <c r="A98" s="60">
        <f>'Levantamiento cámaras'!A98</f>
        <v>92</v>
      </c>
      <c r="B98" s="7" t="str">
        <f>'Levantamiento cámaras'!B98</f>
        <v>L5</v>
      </c>
      <c r="C98" s="8">
        <f>'Levantamiento cámaras'!C98</f>
        <v>14</v>
      </c>
      <c r="D98" s="8" t="str">
        <f>'Levantamiento cámaras'!D98</f>
        <v>BE</v>
      </c>
      <c r="E98" s="32" t="str">
        <f>'Levantamiento cámaras'!E98</f>
        <v>Bellas Artes</v>
      </c>
      <c r="F98" s="71">
        <f>'Levantamiento cámaras'!W98</f>
        <v>1</v>
      </c>
      <c r="G98" s="138" t="s">
        <v>270</v>
      </c>
      <c r="H98" s="71">
        <f>'Levantamiento cámaras'!H98</f>
        <v>4</v>
      </c>
      <c r="I98" s="138" t="s">
        <v>356</v>
      </c>
      <c r="J98" s="71">
        <f>'Levantamiento cámaras'!G98</f>
        <v>2</v>
      </c>
      <c r="K98" s="138" t="s">
        <v>401</v>
      </c>
    </row>
    <row r="99" spans="1:11" ht="150.75" thickBot="1" x14ac:dyDescent="0.3">
      <c r="A99" s="131">
        <f>'Levantamiento cámaras'!A99</f>
        <v>93</v>
      </c>
      <c r="B99" s="7" t="str">
        <f>'Levantamiento cámaras'!B99</f>
        <v>L5</v>
      </c>
      <c r="C99" s="8">
        <f>'Levantamiento cámaras'!C99</f>
        <v>15</v>
      </c>
      <c r="D99" s="8" t="str">
        <f>'Levantamiento cámaras'!D99</f>
        <v>PZ</v>
      </c>
      <c r="E99" s="32" t="str">
        <f>'Levantamiento cámaras'!E99</f>
        <v>Plaza de Armas</v>
      </c>
      <c r="F99" s="71">
        <f>'Levantamiento cámaras'!W99</f>
        <v>5</v>
      </c>
      <c r="G99" s="138" t="s">
        <v>331</v>
      </c>
      <c r="H99" s="71">
        <f>'Levantamiento cámaras'!H99</f>
        <v>10</v>
      </c>
      <c r="I99" s="136" t="s">
        <v>355</v>
      </c>
      <c r="J99" s="71">
        <f>'Levantamiento cámaras'!G99</f>
        <v>2</v>
      </c>
      <c r="K99" s="138" t="s">
        <v>402</v>
      </c>
    </row>
    <row r="100" spans="1:11" ht="135.75" thickBot="1" x14ac:dyDescent="0.3">
      <c r="A100" s="60">
        <f>'Levantamiento cámaras'!A100</f>
        <v>94</v>
      </c>
      <c r="B100" s="7" t="str">
        <f>'Levantamiento cámaras'!B100</f>
        <v>L5</v>
      </c>
      <c r="C100" s="8">
        <f>'Levantamiento cámaras'!C100</f>
        <v>16</v>
      </c>
      <c r="D100" s="8" t="str">
        <f>'Levantamiento cámaras'!D100</f>
        <v>NA</v>
      </c>
      <c r="E100" s="32" t="str">
        <f>'Levantamiento cámaras'!E100</f>
        <v>Santa Ana</v>
      </c>
      <c r="F100" s="71">
        <f>'Levantamiento cámaras'!W100</f>
        <v>4</v>
      </c>
      <c r="G100" s="138" t="s">
        <v>332</v>
      </c>
      <c r="H100" s="71">
        <f>'Levantamiento cámaras'!H100</f>
        <v>9</v>
      </c>
      <c r="I100" s="138" t="s">
        <v>382</v>
      </c>
      <c r="J100" s="71">
        <f>'Levantamiento cámaras'!G100</f>
        <v>2</v>
      </c>
      <c r="K100" s="138" t="s">
        <v>403</v>
      </c>
    </row>
    <row r="101" spans="1:11" ht="90.75" thickBot="1" x14ac:dyDescent="0.3">
      <c r="A101" s="60">
        <f>'Levantamiento cámaras'!A101</f>
        <v>95</v>
      </c>
      <c r="B101" s="7" t="str">
        <f>'Levantamiento cámaras'!B101</f>
        <v>L5</v>
      </c>
      <c r="C101" s="8">
        <f>'Levantamiento cámaras'!C101</f>
        <v>17</v>
      </c>
      <c r="D101" s="8" t="str">
        <f>'Levantamiento cámaras'!D101</f>
        <v>RC</v>
      </c>
      <c r="E101" s="32" t="str">
        <f>'Levantamiento cámaras'!E101</f>
        <v>Cumming</v>
      </c>
      <c r="F101" s="71">
        <f>'Levantamiento cámaras'!W101</f>
        <v>2</v>
      </c>
      <c r="G101" s="138" t="s">
        <v>233</v>
      </c>
      <c r="H101" s="71">
        <f>'Levantamiento cámaras'!H101</f>
        <v>6</v>
      </c>
      <c r="I101" s="138" t="s">
        <v>354</v>
      </c>
      <c r="J101" s="71">
        <f>'Levantamiento cámaras'!G101</f>
        <v>1</v>
      </c>
      <c r="K101" s="138" t="s">
        <v>353</v>
      </c>
    </row>
    <row r="102" spans="1:11" ht="330.75" thickBot="1" x14ac:dyDescent="0.3">
      <c r="A102" s="131">
        <f>'Levantamiento cámaras'!A102</f>
        <v>96</v>
      </c>
      <c r="B102" s="7" t="str">
        <f>'Levantamiento cámaras'!B102</f>
        <v>L5</v>
      </c>
      <c r="C102" s="8">
        <f>'Levantamiento cámaras'!C102</f>
        <v>18</v>
      </c>
      <c r="D102" s="8" t="str">
        <f>'Levantamiento cámaras'!D102</f>
        <v>QN</v>
      </c>
      <c r="E102" s="32" t="str">
        <f>'Levantamiento cámaras'!E102</f>
        <v>Quinta Normal</v>
      </c>
      <c r="F102" s="71">
        <f>'Levantamiento cámaras'!W102</f>
        <v>6</v>
      </c>
      <c r="G102" s="138" t="s">
        <v>333</v>
      </c>
      <c r="H102" s="71">
        <f>'Levantamiento cámaras'!H102</f>
        <v>22</v>
      </c>
      <c r="I102" s="138" t="s">
        <v>383</v>
      </c>
      <c r="J102" s="71">
        <f>'Levantamiento cámaras'!G102</f>
        <v>0</v>
      </c>
      <c r="K102" s="138"/>
    </row>
    <row r="103" spans="1:11" ht="15.75" thickBot="1" x14ac:dyDescent="0.3">
      <c r="A103" s="131">
        <f>'Levantamiento cámaras'!A103</f>
        <v>97</v>
      </c>
      <c r="B103" s="7" t="str">
        <f>'Levantamiento cámaras'!B103</f>
        <v>L5 (ext)</v>
      </c>
      <c r="C103" s="8">
        <f>'Levantamiento cámaras'!C103</f>
        <v>19</v>
      </c>
      <c r="D103" s="8" t="str">
        <f>'Levantamiento cámaras'!D103</f>
        <v>GL</v>
      </c>
      <c r="E103" s="32" t="str">
        <f>'Levantamiento cámaras'!E103</f>
        <v>Gruta de Lourdes</v>
      </c>
      <c r="F103" s="71">
        <f>'Levantamiento cámaras'!W103</f>
        <v>1</v>
      </c>
      <c r="G103" s="138" t="s">
        <v>234</v>
      </c>
      <c r="H103" s="71">
        <f>'Levantamiento cámaras'!H103</f>
        <v>0</v>
      </c>
      <c r="I103" s="138"/>
      <c r="J103" s="71">
        <f>'Levantamiento cámaras'!G103</f>
        <v>0</v>
      </c>
      <c r="K103" s="138"/>
    </row>
    <row r="104" spans="1:11" ht="15.75" thickBot="1" x14ac:dyDescent="0.3">
      <c r="A104" s="131">
        <f>'Levantamiento cámaras'!A104</f>
        <v>98</v>
      </c>
      <c r="B104" s="7" t="str">
        <f>'Levantamiento cámaras'!B104</f>
        <v>L5 (ext)</v>
      </c>
      <c r="C104" s="8">
        <f>'Levantamiento cámaras'!C104</f>
        <v>20</v>
      </c>
      <c r="D104" s="8" t="str">
        <f>'Levantamiento cámaras'!D104</f>
        <v>BL</v>
      </c>
      <c r="E104" s="32" t="str">
        <f>'Levantamiento cámaras'!E104</f>
        <v>Blanqueado</v>
      </c>
      <c r="F104" s="71">
        <f>'Levantamiento cámaras'!W104</f>
        <v>1</v>
      </c>
      <c r="G104" s="138" t="s">
        <v>235</v>
      </c>
      <c r="H104" s="71">
        <f>'Levantamiento cámaras'!H104</f>
        <v>0</v>
      </c>
      <c r="I104" s="138"/>
      <c r="J104" s="71">
        <f>'Levantamiento cámaras'!G104</f>
        <v>0</v>
      </c>
      <c r="K104" s="138"/>
    </row>
    <row r="105" spans="1:11" ht="15.75" thickBot="1" x14ac:dyDescent="0.3">
      <c r="A105" s="131">
        <f>'Levantamiento cámaras'!A105</f>
        <v>99</v>
      </c>
      <c r="B105" s="7" t="str">
        <f>'Levantamiento cámaras'!B105</f>
        <v>L5 (ext)</v>
      </c>
      <c r="C105" s="8">
        <f>'Levantamiento cámaras'!C105</f>
        <v>21</v>
      </c>
      <c r="D105" s="8" t="str">
        <f>'Levantamiento cámaras'!D105</f>
        <v>PR</v>
      </c>
      <c r="E105" s="32" t="str">
        <f>'Levantamiento cámaras'!E105</f>
        <v>Lo Prado</v>
      </c>
      <c r="F105" s="71">
        <f>'Levantamiento cámaras'!W105</f>
        <v>1</v>
      </c>
      <c r="G105" s="138" t="s">
        <v>236</v>
      </c>
      <c r="H105" s="71">
        <f>'Levantamiento cámaras'!H105</f>
        <v>0</v>
      </c>
      <c r="I105" s="138"/>
      <c r="J105" s="71">
        <f>'Levantamiento cámaras'!G105</f>
        <v>0</v>
      </c>
      <c r="K105" s="138"/>
    </row>
    <row r="106" spans="1:11" ht="15.75" thickBot="1" x14ac:dyDescent="0.3">
      <c r="A106" s="131">
        <f>'Levantamiento cámaras'!A106</f>
        <v>100</v>
      </c>
      <c r="B106" s="7" t="str">
        <f>'Levantamiento cámaras'!B106</f>
        <v>L5 (ext)</v>
      </c>
      <c r="C106" s="8">
        <f>'Levantamiento cámaras'!C106</f>
        <v>22</v>
      </c>
      <c r="D106" s="8" t="str">
        <f>'Levantamiento cámaras'!D106</f>
        <v>SO</v>
      </c>
      <c r="E106" s="32" t="str">
        <f>'Levantamiento cámaras'!E106</f>
        <v>San Pablo</v>
      </c>
      <c r="F106" s="71">
        <f>'Levantamiento cámaras'!W106</f>
        <v>0</v>
      </c>
      <c r="G106" s="138" t="s">
        <v>273</v>
      </c>
      <c r="H106" s="71">
        <f>'Levantamiento cámaras'!H106</f>
        <v>0</v>
      </c>
      <c r="I106" s="138"/>
      <c r="J106" s="71">
        <f>'Levantamiento cámaras'!G106</f>
        <v>0</v>
      </c>
      <c r="K106" s="138"/>
    </row>
    <row r="107" spans="1:11" ht="15.75" thickBot="1" x14ac:dyDescent="0.3">
      <c r="A107" s="131">
        <f>'Levantamiento cámaras'!A107</f>
        <v>101</v>
      </c>
      <c r="B107" s="7" t="str">
        <f>'Levantamiento cámaras'!B107</f>
        <v>L5 (ext)</v>
      </c>
      <c r="C107" s="8">
        <f>'Levantamiento cámaras'!C107</f>
        <v>23</v>
      </c>
      <c r="D107" s="8" t="str">
        <f>'Levantamiento cámaras'!D107</f>
        <v>PU</v>
      </c>
      <c r="E107" s="32" t="str">
        <f>'Levantamiento cámaras'!E107</f>
        <v>Pudahuel</v>
      </c>
      <c r="F107" s="71">
        <f>'Levantamiento cámaras'!W107</f>
        <v>1</v>
      </c>
      <c r="G107" s="138" t="s">
        <v>268</v>
      </c>
      <c r="H107" s="71">
        <f>'Levantamiento cámaras'!H107</f>
        <v>0</v>
      </c>
      <c r="I107" s="138"/>
      <c r="J107" s="71">
        <f>'Levantamiento cámaras'!G107</f>
        <v>0</v>
      </c>
      <c r="K107" s="138"/>
    </row>
    <row r="108" spans="1:11" ht="15.75" thickBot="1" x14ac:dyDescent="0.3">
      <c r="A108" s="131">
        <f>'Levantamiento cámaras'!A108</f>
        <v>102</v>
      </c>
      <c r="B108" s="7" t="str">
        <f>'Levantamiento cámaras'!B108</f>
        <v>L5 (ext)</v>
      </c>
      <c r="C108" s="8">
        <f>'Levantamiento cámaras'!C108</f>
        <v>24</v>
      </c>
      <c r="D108" s="8" t="str">
        <f>'Levantamiento cámaras'!D108</f>
        <v>BR</v>
      </c>
      <c r="E108" s="32" t="str">
        <f>'Levantamiento cámaras'!E108</f>
        <v>Barrancas</v>
      </c>
      <c r="F108" s="71">
        <f>'Levantamiento cámaras'!W108</f>
        <v>1</v>
      </c>
      <c r="G108" s="138" t="s">
        <v>237</v>
      </c>
      <c r="H108" s="71">
        <f>'Levantamiento cámaras'!H108</f>
        <v>0</v>
      </c>
      <c r="I108" s="138"/>
      <c r="J108" s="71">
        <f>'Levantamiento cámaras'!G108</f>
        <v>0</v>
      </c>
      <c r="K108" s="138"/>
    </row>
    <row r="109" spans="1:11" ht="15.75" thickBot="1" x14ac:dyDescent="0.3">
      <c r="A109" s="131">
        <f>'Levantamiento cámaras'!A109</f>
        <v>103</v>
      </c>
      <c r="B109" s="7" t="str">
        <f>'Levantamiento cámaras'!B109</f>
        <v>L5 (ext)</v>
      </c>
      <c r="C109" s="8">
        <f>'Levantamiento cámaras'!C109</f>
        <v>25</v>
      </c>
      <c r="D109" s="8" t="str">
        <f>'Levantamiento cámaras'!D109</f>
        <v>LS</v>
      </c>
      <c r="E109" s="32" t="str">
        <f>'Levantamiento cámaras'!E109</f>
        <v>Laguna Sur</v>
      </c>
      <c r="F109" s="71">
        <f>'Levantamiento cámaras'!W109</f>
        <v>0</v>
      </c>
      <c r="G109" s="138" t="s">
        <v>273</v>
      </c>
      <c r="H109" s="71">
        <f>'Levantamiento cámaras'!H109</f>
        <v>0</v>
      </c>
      <c r="I109" s="138"/>
      <c r="J109" s="71">
        <f>'Levantamiento cámaras'!G109</f>
        <v>0</v>
      </c>
      <c r="K109" s="138"/>
    </row>
    <row r="110" spans="1:11" ht="15.75" thickBot="1" x14ac:dyDescent="0.3">
      <c r="A110" s="131">
        <f>'Levantamiento cámaras'!A110</f>
        <v>104</v>
      </c>
      <c r="B110" s="7" t="str">
        <f>'Levantamiento cámaras'!B110</f>
        <v>L5 (ext)</v>
      </c>
      <c r="C110" s="8">
        <f>'Levantamiento cámaras'!C110</f>
        <v>26</v>
      </c>
      <c r="D110" s="8" t="str">
        <f>'Levantamiento cámaras'!D110</f>
        <v>PA</v>
      </c>
      <c r="E110" s="32" t="str">
        <f>'Levantamiento cámaras'!E110</f>
        <v>Las Parcelas</v>
      </c>
      <c r="F110" s="71">
        <f>'Levantamiento cámaras'!W110</f>
        <v>0</v>
      </c>
      <c r="G110" s="138" t="s">
        <v>273</v>
      </c>
      <c r="H110" s="71">
        <f>'Levantamiento cámaras'!H110</f>
        <v>0</v>
      </c>
      <c r="I110" s="138"/>
      <c r="J110" s="71">
        <f>'Levantamiento cámaras'!G110</f>
        <v>0</v>
      </c>
      <c r="K110" s="138"/>
    </row>
    <row r="111" spans="1:11" ht="15.75" thickBot="1" x14ac:dyDescent="0.3">
      <c r="A111" s="131">
        <f>'Levantamiento cámaras'!A111</f>
        <v>105</v>
      </c>
      <c r="B111" s="7" t="str">
        <f>'Levantamiento cámaras'!B111</f>
        <v>L5 (ext)</v>
      </c>
      <c r="C111" s="8">
        <f>'Levantamiento cámaras'!C111</f>
        <v>27</v>
      </c>
      <c r="D111" s="8" t="str">
        <f>'Levantamiento cámaras'!D111</f>
        <v>MT</v>
      </c>
      <c r="E111" s="32" t="str">
        <f>'Levantamiento cámaras'!E111</f>
        <v>Monte Tabor</v>
      </c>
      <c r="F111" s="71">
        <f>'Levantamiento cámaras'!W111</f>
        <v>0</v>
      </c>
      <c r="G111" s="138" t="s">
        <v>273</v>
      </c>
      <c r="H111" s="71">
        <f>'Levantamiento cámaras'!H111</f>
        <v>0</v>
      </c>
      <c r="I111" s="138"/>
      <c r="J111" s="71">
        <f>'Levantamiento cámaras'!G111</f>
        <v>0</v>
      </c>
      <c r="K111" s="138"/>
    </row>
    <row r="112" spans="1:11" ht="30.75" thickBot="1" x14ac:dyDescent="0.3">
      <c r="A112" s="131">
        <f>'Levantamiento cámaras'!A112</f>
        <v>106</v>
      </c>
      <c r="B112" s="7" t="str">
        <f>'Levantamiento cámaras'!B112</f>
        <v>L5 (ext)</v>
      </c>
      <c r="C112" s="8">
        <f>'Levantamiento cámaras'!C112</f>
        <v>28</v>
      </c>
      <c r="D112" s="8" t="str">
        <f>'Levantamiento cámaras'!D112</f>
        <v>DS</v>
      </c>
      <c r="E112" s="32" t="str">
        <f>'Levantamiento cámaras'!E112</f>
        <v>Del Sol</v>
      </c>
      <c r="F112" s="71">
        <f>'Levantamiento cámaras'!W112</f>
        <v>2</v>
      </c>
      <c r="G112" s="138" t="s">
        <v>334</v>
      </c>
      <c r="H112" s="71">
        <f>'Levantamiento cámaras'!H112</f>
        <v>2</v>
      </c>
      <c r="I112" s="136" t="s">
        <v>363</v>
      </c>
      <c r="J112" s="71">
        <f>'Levantamiento cámaras'!G112</f>
        <v>13</v>
      </c>
      <c r="K112" s="138" t="s">
        <v>363</v>
      </c>
    </row>
    <row r="113" spans="1:11" ht="15.75" thickBot="1" x14ac:dyDescent="0.3">
      <c r="A113" s="131">
        <f>'Levantamiento cámaras'!A113</f>
        <v>107</v>
      </c>
      <c r="B113" s="7" t="str">
        <f>'Levantamiento cámaras'!B113</f>
        <v>L5 (ext)</v>
      </c>
      <c r="C113" s="8">
        <f>'Levantamiento cámaras'!C113</f>
        <v>29</v>
      </c>
      <c r="D113" s="8" t="str">
        <f>'Levantamiento cámaras'!D113</f>
        <v>BU</v>
      </c>
      <c r="E113" s="35" t="str">
        <f>'Levantamiento cámaras'!E113</f>
        <v>Santiago Bueras</v>
      </c>
      <c r="F113" s="71">
        <f>'Levantamiento cámaras'!W113</f>
        <v>1</v>
      </c>
      <c r="G113" s="138" t="s">
        <v>267</v>
      </c>
      <c r="H113" s="71">
        <f>'Levantamiento cámaras'!H113</f>
        <v>0</v>
      </c>
      <c r="I113" s="138"/>
      <c r="J113" s="71">
        <f>'Levantamiento cámaras'!G113</f>
        <v>0</v>
      </c>
      <c r="K113" s="138"/>
    </row>
    <row r="114" spans="1:11" ht="30.75" thickBot="1" x14ac:dyDescent="0.3">
      <c r="A114" s="131">
        <f>'Levantamiento cámaras'!A114</f>
        <v>108</v>
      </c>
      <c r="B114" s="7" t="str">
        <f>'Levantamiento cámaras'!B114</f>
        <v>L5 (ext)</v>
      </c>
      <c r="C114" s="8">
        <f>'Levantamiento cámaras'!C114</f>
        <v>30</v>
      </c>
      <c r="D114" s="8" t="str">
        <f>'Levantamiento cámaras'!D114</f>
        <v>PM</v>
      </c>
      <c r="E114" s="34" t="str">
        <f>'Levantamiento cámaras'!E114</f>
        <v>Plaza Maipú</v>
      </c>
      <c r="F114" s="87">
        <f>'Levantamiento cámaras'!W114</f>
        <v>2</v>
      </c>
      <c r="G114" s="138" t="s">
        <v>238</v>
      </c>
      <c r="H114" s="87">
        <f>'Levantamiento cámaras'!H114</f>
        <v>0</v>
      </c>
      <c r="I114" s="138"/>
      <c r="J114" s="87">
        <f>'Levantamiento cámaras'!G114</f>
        <v>0</v>
      </c>
      <c r="K114" s="138"/>
    </row>
    <row r="115" spans="1:11" ht="15.75" thickBot="1" x14ac:dyDescent="0.3">
      <c r="A115" s="14">
        <f>'Levantamiento cámaras'!A115</f>
        <v>0</v>
      </c>
      <c r="B115" s="17" t="str">
        <f>'Levantamiento cámaras'!B115</f>
        <v>L5</v>
      </c>
      <c r="C115" s="299" t="str">
        <f>'Levantamiento cámaras'!C115</f>
        <v>TOTAL LINEA</v>
      </c>
      <c r="D115" s="300"/>
      <c r="E115" s="301"/>
      <c r="F115" s="30">
        <f>'Levantamiento cámaras'!W115</f>
        <v>63</v>
      </c>
      <c r="G115" s="136"/>
      <c r="H115" s="30">
        <f>'Levantamiento cámaras'!H115</f>
        <v>114</v>
      </c>
      <c r="I115" s="136"/>
      <c r="J115" s="30">
        <f>'Levantamiento cámaras'!G115</f>
        <v>40</v>
      </c>
      <c r="K115" s="136"/>
    </row>
    <row r="116" spans="1:11" ht="15.75" thickBot="1" x14ac:dyDescent="0.3">
      <c r="A116" s="23">
        <f>'Levantamiento cámaras'!A116</f>
        <v>0</v>
      </c>
      <c r="B116" s="279" t="str">
        <f>'Levantamiento cámaras'!B116</f>
        <v>TOTAL LINEAS</v>
      </c>
      <c r="C116" s="280"/>
      <c r="D116" s="280"/>
      <c r="E116" s="289"/>
      <c r="F116" s="130">
        <f>'Levantamiento cámaras'!W116</f>
        <v>308</v>
      </c>
      <c r="G116" s="130"/>
      <c r="H116" s="130">
        <f>'Levantamiento cámaras'!H116</f>
        <v>532</v>
      </c>
      <c r="I116" s="130"/>
      <c r="J116" s="130">
        <f>'Levantamiento cámaras'!G116</f>
        <v>128</v>
      </c>
      <c r="K116" s="130"/>
    </row>
  </sheetData>
  <autoFilter ref="A3:G116"/>
  <mergeCells count="8">
    <mergeCell ref="F2:G2"/>
    <mergeCell ref="H2:I2"/>
    <mergeCell ref="J2:K2"/>
    <mergeCell ref="B116:E116"/>
    <mergeCell ref="C31:E31"/>
    <mergeCell ref="C54:E54"/>
    <mergeCell ref="C84:E84"/>
    <mergeCell ref="C115:E115"/>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6"/>
  <sheetViews>
    <sheetView zoomScale="85" zoomScaleNormal="85" workbookViewId="0">
      <selection activeCell="F18" sqref="F18"/>
    </sheetView>
  </sheetViews>
  <sheetFormatPr baseColWidth="10" defaultRowHeight="15" x14ac:dyDescent="0.25"/>
  <cols>
    <col min="1" max="1" width="4.140625" customWidth="1"/>
    <col min="5" max="5" width="22.7109375" bestFit="1" customWidth="1"/>
    <col min="6" max="6" width="17.140625" customWidth="1"/>
    <col min="7" max="7" width="6.5703125" customWidth="1"/>
  </cols>
  <sheetData>
    <row r="1" spans="2:12" ht="15.75" thickBot="1" x14ac:dyDescent="0.3"/>
    <row r="2" spans="2:12" ht="30.75" thickBot="1" x14ac:dyDescent="0.3">
      <c r="B2" s="13" t="s">
        <v>0</v>
      </c>
      <c r="C2" s="173" t="s">
        <v>1</v>
      </c>
      <c r="D2" s="173" t="s">
        <v>171</v>
      </c>
      <c r="E2" s="40" t="s">
        <v>2</v>
      </c>
      <c r="F2" s="41" t="s">
        <v>300</v>
      </c>
    </row>
    <row r="3" spans="2:12" x14ac:dyDescent="0.25">
      <c r="B3" s="178" t="s">
        <v>3</v>
      </c>
      <c r="C3" s="22">
        <v>1</v>
      </c>
      <c r="D3" s="22" t="s">
        <v>201</v>
      </c>
      <c r="E3" s="36" t="s">
        <v>4</v>
      </c>
      <c r="F3" s="65">
        <v>2</v>
      </c>
      <c r="H3" s="174"/>
      <c r="I3" t="s">
        <v>385</v>
      </c>
    </row>
    <row r="4" spans="2:12" ht="15" customHeight="1" x14ac:dyDescent="0.25">
      <c r="B4" s="179" t="s">
        <v>3</v>
      </c>
      <c r="C4" s="18">
        <v>2</v>
      </c>
      <c r="D4" s="18" t="s">
        <v>202</v>
      </c>
      <c r="E4" s="37" t="s">
        <v>5</v>
      </c>
      <c r="F4" s="74">
        <v>1</v>
      </c>
      <c r="I4" s="302" t="s">
        <v>387</v>
      </c>
      <c r="J4" s="302"/>
      <c r="K4" s="302"/>
      <c r="L4" s="302"/>
    </row>
    <row r="5" spans="2:12" x14ac:dyDescent="0.25">
      <c r="B5" s="179" t="s">
        <v>3</v>
      </c>
      <c r="C5" s="18">
        <v>3</v>
      </c>
      <c r="D5" s="18" t="s">
        <v>203</v>
      </c>
      <c r="E5" s="37" t="s">
        <v>6</v>
      </c>
      <c r="F5" s="74">
        <v>2</v>
      </c>
      <c r="I5" s="302"/>
      <c r="J5" s="302"/>
      <c r="K5" s="302"/>
      <c r="L5" s="302"/>
    </row>
    <row r="6" spans="2:12" x14ac:dyDescent="0.25">
      <c r="B6" s="179" t="s">
        <v>3</v>
      </c>
      <c r="C6" s="18">
        <v>4</v>
      </c>
      <c r="D6" s="18" t="s">
        <v>204</v>
      </c>
      <c r="E6" s="37" t="s">
        <v>7</v>
      </c>
      <c r="F6" s="74">
        <v>2</v>
      </c>
      <c r="I6" s="302"/>
      <c r="J6" s="302"/>
      <c r="K6" s="302"/>
      <c r="L6" s="302"/>
    </row>
    <row r="7" spans="2:12" x14ac:dyDescent="0.25">
      <c r="B7" s="179" t="s">
        <v>3</v>
      </c>
      <c r="C7" s="18">
        <v>5</v>
      </c>
      <c r="D7" s="18" t="s">
        <v>190</v>
      </c>
      <c r="E7" s="37" t="s">
        <v>8</v>
      </c>
      <c r="F7" s="74">
        <v>1</v>
      </c>
    </row>
    <row r="8" spans="2:12" x14ac:dyDescent="0.25">
      <c r="B8" s="179" t="s">
        <v>3</v>
      </c>
      <c r="C8" s="18">
        <v>6</v>
      </c>
      <c r="D8" s="18" t="s">
        <v>206</v>
      </c>
      <c r="E8" s="37" t="s">
        <v>9</v>
      </c>
      <c r="F8" s="74">
        <v>1</v>
      </c>
    </row>
    <row r="9" spans="2:12" x14ac:dyDescent="0.25">
      <c r="B9" s="179" t="s">
        <v>3</v>
      </c>
      <c r="C9" s="18">
        <v>7</v>
      </c>
      <c r="D9" s="18" t="s">
        <v>207</v>
      </c>
      <c r="E9" s="37" t="s">
        <v>10</v>
      </c>
      <c r="F9" s="74">
        <v>1</v>
      </c>
    </row>
    <row r="10" spans="2:12" x14ac:dyDescent="0.25">
      <c r="B10" s="179" t="s">
        <v>3</v>
      </c>
      <c r="C10" s="18">
        <v>8</v>
      </c>
      <c r="D10" s="18" t="s">
        <v>208</v>
      </c>
      <c r="E10" s="37" t="s">
        <v>11</v>
      </c>
      <c r="F10" s="175">
        <v>0</v>
      </c>
    </row>
    <row r="11" spans="2:12" x14ac:dyDescent="0.25">
      <c r="B11" s="179" t="s">
        <v>3</v>
      </c>
      <c r="C11" s="18">
        <v>9</v>
      </c>
      <c r="D11" s="18" t="s">
        <v>209</v>
      </c>
      <c r="E11" s="37" t="s">
        <v>12</v>
      </c>
      <c r="F11" s="74">
        <v>1</v>
      </c>
    </row>
    <row r="12" spans="2:12" x14ac:dyDescent="0.25">
      <c r="B12" s="179" t="s">
        <v>3</v>
      </c>
      <c r="C12" s="18">
        <v>10</v>
      </c>
      <c r="D12" s="18" t="s">
        <v>210</v>
      </c>
      <c r="E12" s="37" t="s">
        <v>13</v>
      </c>
      <c r="F12" s="175">
        <v>0</v>
      </c>
    </row>
    <row r="13" spans="2:12" x14ac:dyDescent="0.25">
      <c r="B13" s="179" t="s">
        <v>3</v>
      </c>
      <c r="C13" s="18">
        <v>11</v>
      </c>
      <c r="D13" s="18" t="s">
        <v>211</v>
      </c>
      <c r="E13" s="37" t="s">
        <v>14</v>
      </c>
      <c r="F13" s="175">
        <v>0</v>
      </c>
    </row>
    <row r="14" spans="2:12" x14ac:dyDescent="0.25">
      <c r="B14" s="179" t="s">
        <v>3</v>
      </c>
      <c r="C14" s="18">
        <v>12</v>
      </c>
      <c r="D14" s="18" t="s">
        <v>212</v>
      </c>
      <c r="E14" s="37" t="s">
        <v>15</v>
      </c>
      <c r="F14" s="175">
        <v>0</v>
      </c>
    </row>
    <row r="15" spans="2:12" x14ac:dyDescent="0.25">
      <c r="B15" s="180" t="s">
        <v>3</v>
      </c>
      <c r="C15" s="44">
        <v>13</v>
      </c>
      <c r="D15" s="44" t="s">
        <v>213</v>
      </c>
      <c r="E15" s="45" t="s">
        <v>16</v>
      </c>
      <c r="F15" s="175">
        <v>0</v>
      </c>
    </row>
    <row r="16" spans="2:12" x14ac:dyDescent="0.25">
      <c r="B16" s="179" t="s">
        <v>3</v>
      </c>
      <c r="C16" s="18">
        <v>14</v>
      </c>
      <c r="D16" s="18" t="s">
        <v>214</v>
      </c>
      <c r="E16" s="37" t="s">
        <v>17</v>
      </c>
      <c r="F16" s="175">
        <v>0</v>
      </c>
    </row>
    <row r="17" spans="2:6" x14ac:dyDescent="0.25">
      <c r="B17" s="179" t="s">
        <v>3</v>
      </c>
      <c r="C17" s="18">
        <v>15</v>
      </c>
      <c r="D17" s="18" t="s">
        <v>215</v>
      </c>
      <c r="E17" s="37" t="s">
        <v>18</v>
      </c>
      <c r="F17" s="175">
        <v>0</v>
      </c>
    </row>
    <row r="18" spans="2:6" x14ac:dyDescent="0.25">
      <c r="B18" s="179" t="s">
        <v>3</v>
      </c>
      <c r="C18" s="18">
        <v>16</v>
      </c>
      <c r="D18" s="18" t="s">
        <v>216</v>
      </c>
      <c r="E18" s="37" t="s">
        <v>19</v>
      </c>
      <c r="F18" s="175">
        <v>0</v>
      </c>
    </row>
    <row r="19" spans="2:6" x14ac:dyDescent="0.25">
      <c r="B19" s="179" t="s">
        <v>3</v>
      </c>
      <c r="C19" s="18">
        <v>17</v>
      </c>
      <c r="D19" s="18" t="s">
        <v>217</v>
      </c>
      <c r="E19" s="37" t="s">
        <v>20</v>
      </c>
      <c r="F19" s="175">
        <v>0</v>
      </c>
    </row>
    <row r="20" spans="2:6" x14ac:dyDescent="0.25">
      <c r="B20" s="179" t="s">
        <v>3</v>
      </c>
      <c r="C20" s="18">
        <v>18</v>
      </c>
      <c r="D20" s="18" t="s">
        <v>218</v>
      </c>
      <c r="E20" s="37" t="s">
        <v>21</v>
      </c>
      <c r="F20" s="74">
        <v>1</v>
      </c>
    </row>
    <row r="21" spans="2:6" x14ac:dyDescent="0.25">
      <c r="B21" s="179" t="s">
        <v>3</v>
      </c>
      <c r="C21" s="18">
        <v>19</v>
      </c>
      <c r="D21" s="18" t="s">
        <v>219</v>
      </c>
      <c r="E21" s="37" t="s">
        <v>22</v>
      </c>
      <c r="F21" s="175">
        <v>0</v>
      </c>
    </row>
    <row r="22" spans="2:6" x14ac:dyDescent="0.25">
      <c r="B22" s="181" t="s">
        <v>3</v>
      </c>
      <c r="C22" s="42">
        <v>20</v>
      </c>
      <c r="D22" s="42" t="s">
        <v>220</v>
      </c>
      <c r="E22" s="43" t="s">
        <v>23</v>
      </c>
      <c r="F22" s="175">
        <v>0</v>
      </c>
    </row>
    <row r="23" spans="2:6" x14ac:dyDescent="0.25">
      <c r="B23" s="179" t="s">
        <v>3</v>
      </c>
      <c r="C23" s="18">
        <v>21</v>
      </c>
      <c r="D23" s="18" t="s">
        <v>172</v>
      </c>
      <c r="E23" s="37" t="s">
        <v>24</v>
      </c>
      <c r="F23" s="175">
        <v>0</v>
      </c>
    </row>
    <row r="24" spans="2:6" x14ac:dyDescent="0.25">
      <c r="B24" s="179" t="s">
        <v>3</v>
      </c>
      <c r="C24" s="18">
        <v>22</v>
      </c>
      <c r="D24" s="18" t="s">
        <v>221</v>
      </c>
      <c r="E24" s="37" t="s">
        <v>25</v>
      </c>
      <c r="F24" s="74">
        <v>1</v>
      </c>
    </row>
    <row r="25" spans="2:6" x14ac:dyDescent="0.25">
      <c r="B25" s="179" t="s">
        <v>3</v>
      </c>
      <c r="C25" s="18">
        <v>23</v>
      </c>
      <c r="D25" s="18" t="s">
        <v>222</v>
      </c>
      <c r="E25" s="37" t="s">
        <v>26</v>
      </c>
      <c r="F25" s="74">
        <v>1</v>
      </c>
    </row>
    <row r="26" spans="2:6" x14ac:dyDescent="0.25">
      <c r="B26" s="179" t="s">
        <v>3</v>
      </c>
      <c r="C26" s="18">
        <v>24</v>
      </c>
      <c r="D26" s="18" t="s">
        <v>223</v>
      </c>
      <c r="E26" s="38" t="s">
        <v>27</v>
      </c>
      <c r="F26" s="74">
        <v>4</v>
      </c>
    </row>
    <row r="27" spans="2:6" x14ac:dyDescent="0.25">
      <c r="B27" s="179" t="s">
        <v>3</v>
      </c>
      <c r="C27" s="18">
        <v>25</v>
      </c>
      <c r="D27" s="18" t="s">
        <v>224</v>
      </c>
      <c r="E27" s="37" t="s">
        <v>28</v>
      </c>
      <c r="F27" s="74">
        <v>3</v>
      </c>
    </row>
    <row r="28" spans="2:6" x14ac:dyDescent="0.25">
      <c r="B28" s="179" t="s">
        <v>3</v>
      </c>
      <c r="C28" s="18">
        <v>26</v>
      </c>
      <c r="D28" s="18" t="s">
        <v>225</v>
      </c>
      <c r="E28" s="37" t="s">
        <v>29</v>
      </c>
      <c r="F28" s="74">
        <v>1</v>
      </c>
    </row>
    <row r="29" spans="2:6" ht="15.75" thickBot="1" x14ac:dyDescent="0.3">
      <c r="B29" s="182" t="s">
        <v>3</v>
      </c>
      <c r="C29" s="19">
        <v>27</v>
      </c>
      <c r="D29" s="19" t="s">
        <v>226</v>
      </c>
      <c r="E29" s="39" t="s">
        <v>30</v>
      </c>
      <c r="F29" s="90">
        <v>2</v>
      </c>
    </row>
    <row r="30" spans="2:6" ht="15.75" thickBot="1" x14ac:dyDescent="0.3">
      <c r="B30" s="20" t="s">
        <v>3</v>
      </c>
      <c r="C30" s="290" t="s">
        <v>147</v>
      </c>
      <c r="D30" s="291"/>
      <c r="E30" s="291"/>
      <c r="F30" s="21">
        <f>SUM(F3:F29)</f>
        <v>24</v>
      </c>
    </row>
    <row r="31" spans="2:6" ht="15.75" thickBot="1" x14ac:dyDescent="0.3">
      <c r="B31" s="1" t="s">
        <v>31</v>
      </c>
      <c r="C31" s="2">
        <v>1</v>
      </c>
      <c r="D31" s="2" t="s">
        <v>148</v>
      </c>
      <c r="E31" s="24" t="s">
        <v>32</v>
      </c>
      <c r="F31" s="68">
        <v>2</v>
      </c>
    </row>
    <row r="32" spans="2:6" ht="15.75" thickBot="1" x14ac:dyDescent="0.3">
      <c r="B32" s="1" t="s">
        <v>31</v>
      </c>
      <c r="C32" s="2">
        <v>2</v>
      </c>
      <c r="D32" s="2" t="s">
        <v>149</v>
      </c>
      <c r="E32" s="24" t="s">
        <v>33</v>
      </c>
      <c r="F32" s="74">
        <v>1</v>
      </c>
    </row>
    <row r="33" spans="2:6" ht="15.75" thickBot="1" x14ac:dyDescent="0.3">
      <c r="B33" s="1" t="s">
        <v>31</v>
      </c>
      <c r="C33" s="2">
        <v>3</v>
      </c>
      <c r="D33" s="2" t="s">
        <v>150</v>
      </c>
      <c r="E33" s="24" t="s">
        <v>34</v>
      </c>
      <c r="F33" s="74">
        <v>1</v>
      </c>
    </row>
    <row r="34" spans="2:6" ht="15.75" thickBot="1" x14ac:dyDescent="0.3">
      <c r="B34" s="1" t="s">
        <v>31</v>
      </c>
      <c r="C34" s="2">
        <v>4</v>
      </c>
      <c r="D34" s="2" t="s">
        <v>151</v>
      </c>
      <c r="E34" s="24" t="s">
        <v>35</v>
      </c>
      <c r="F34" s="74">
        <v>1</v>
      </c>
    </row>
    <row r="35" spans="2:6" ht="15.75" thickBot="1" x14ac:dyDescent="0.3">
      <c r="B35" s="1" t="s">
        <v>31</v>
      </c>
      <c r="C35" s="2">
        <v>5</v>
      </c>
      <c r="D35" s="2" t="s">
        <v>152</v>
      </c>
      <c r="E35" s="24" t="s">
        <v>36</v>
      </c>
      <c r="F35" s="74">
        <v>1</v>
      </c>
    </row>
    <row r="36" spans="2:6" ht="15.75" thickBot="1" x14ac:dyDescent="0.3">
      <c r="B36" s="1" t="s">
        <v>31</v>
      </c>
      <c r="C36" s="2">
        <v>6</v>
      </c>
      <c r="D36" s="2" t="s">
        <v>153</v>
      </c>
      <c r="E36" s="24" t="s">
        <v>37</v>
      </c>
      <c r="F36" s="74">
        <v>1</v>
      </c>
    </row>
    <row r="37" spans="2:6" ht="15.75" thickBot="1" x14ac:dyDescent="0.3">
      <c r="B37" s="1" t="s">
        <v>31</v>
      </c>
      <c r="C37" s="2">
        <v>7</v>
      </c>
      <c r="D37" s="2" t="s">
        <v>154</v>
      </c>
      <c r="E37" s="24" t="s">
        <v>38</v>
      </c>
      <c r="F37" s="74">
        <v>1</v>
      </c>
    </row>
    <row r="38" spans="2:6" ht="15.75" thickBot="1" x14ac:dyDescent="0.3">
      <c r="B38" s="46" t="s">
        <v>31</v>
      </c>
      <c r="C38" s="47">
        <v>8</v>
      </c>
      <c r="D38" s="47" t="s">
        <v>155</v>
      </c>
      <c r="E38" s="48" t="s">
        <v>39</v>
      </c>
      <c r="F38" s="154">
        <v>3</v>
      </c>
    </row>
    <row r="39" spans="2:6" ht="15.75" thickBot="1" x14ac:dyDescent="0.3">
      <c r="B39" s="1" t="s">
        <v>31</v>
      </c>
      <c r="C39" s="2">
        <v>9</v>
      </c>
      <c r="D39" s="2" t="s">
        <v>156</v>
      </c>
      <c r="E39" s="24" t="s">
        <v>40</v>
      </c>
      <c r="F39" s="175">
        <v>0</v>
      </c>
    </row>
    <row r="40" spans="2:6" ht="15.75" thickBot="1" x14ac:dyDescent="0.3">
      <c r="B40" s="1" t="s">
        <v>31</v>
      </c>
      <c r="C40" s="2">
        <v>10</v>
      </c>
      <c r="D40" s="2" t="s">
        <v>157</v>
      </c>
      <c r="E40" s="24" t="s">
        <v>14</v>
      </c>
      <c r="F40" s="175">
        <v>0</v>
      </c>
    </row>
    <row r="41" spans="2:6" ht="15.75" thickBot="1" x14ac:dyDescent="0.3">
      <c r="B41" s="1" t="s">
        <v>31</v>
      </c>
      <c r="C41" s="2">
        <v>11</v>
      </c>
      <c r="D41" s="2" t="s">
        <v>158</v>
      </c>
      <c r="E41" s="24" t="s">
        <v>41</v>
      </c>
      <c r="F41" s="74">
        <v>2</v>
      </c>
    </row>
    <row r="42" spans="2:6" ht="15.75" thickBot="1" x14ac:dyDescent="0.3">
      <c r="B42" s="1" t="s">
        <v>31</v>
      </c>
      <c r="C42" s="2">
        <v>12</v>
      </c>
      <c r="D42" s="2" t="s">
        <v>159</v>
      </c>
      <c r="E42" s="24" t="s">
        <v>42</v>
      </c>
      <c r="F42" s="74">
        <v>1</v>
      </c>
    </row>
    <row r="43" spans="2:6" ht="15.75" thickBot="1" x14ac:dyDescent="0.3">
      <c r="B43" s="1" t="s">
        <v>31</v>
      </c>
      <c r="C43" s="2">
        <v>13</v>
      </c>
      <c r="D43" s="2" t="s">
        <v>160</v>
      </c>
      <c r="E43" s="24" t="s">
        <v>43</v>
      </c>
      <c r="F43" s="74">
        <v>1</v>
      </c>
    </row>
    <row r="44" spans="2:6" ht="15.75" thickBot="1" x14ac:dyDescent="0.3">
      <c r="B44" s="46" t="s">
        <v>31</v>
      </c>
      <c r="C44" s="47">
        <v>14</v>
      </c>
      <c r="D44" s="47" t="s">
        <v>161</v>
      </c>
      <c r="E44" s="48" t="s">
        <v>44</v>
      </c>
      <c r="F44" s="154">
        <v>1</v>
      </c>
    </row>
    <row r="45" spans="2:6" ht="15.75" thickBot="1" x14ac:dyDescent="0.3">
      <c r="B45" s="1" t="s">
        <v>31</v>
      </c>
      <c r="C45" s="2">
        <v>15</v>
      </c>
      <c r="D45" s="2" t="s">
        <v>162</v>
      </c>
      <c r="E45" s="24" t="s">
        <v>45</v>
      </c>
      <c r="F45" s="74">
        <v>1</v>
      </c>
    </row>
    <row r="46" spans="2:6" ht="15.75" thickBot="1" x14ac:dyDescent="0.3">
      <c r="B46" s="1" t="s">
        <v>31</v>
      </c>
      <c r="C46" s="2">
        <v>16</v>
      </c>
      <c r="D46" s="2" t="s">
        <v>163</v>
      </c>
      <c r="E46" s="24" t="s">
        <v>46</v>
      </c>
      <c r="F46" s="74">
        <v>1</v>
      </c>
    </row>
    <row r="47" spans="2:6" ht="15.75" thickBot="1" x14ac:dyDescent="0.3">
      <c r="B47" s="1" t="s">
        <v>31</v>
      </c>
      <c r="C47" s="2">
        <v>17</v>
      </c>
      <c r="D47" s="2" t="s">
        <v>164</v>
      </c>
      <c r="E47" s="24" t="s">
        <v>47</v>
      </c>
      <c r="F47" s="74">
        <v>1</v>
      </c>
    </row>
    <row r="48" spans="2:6" ht="15.75" thickBot="1" x14ac:dyDescent="0.3">
      <c r="B48" s="1" t="s">
        <v>31</v>
      </c>
      <c r="C48" s="2">
        <v>18</v>
      </c>
      <c r="D48" s="2" t="s">
        <v>165</v>
      </c>
      <c r="E48" s="24" t="s">
        <v>48</v>
      </c>
      <c r="F48" s="74">
        <v>1</v>
      </c>
    </row>
    <row r="49" spans="2:6" ht="15.75" thickBot="1" x14ac:dyDescent="0.3">
      <c r="B49" s="1" t="s">
        <v>31</v>
      </c>
      <c r="C49" s="2">
        <v>19</v>
      </c>
      <c r="D49" s="2" t="s">
        <v>166</v>
      </c>
      <c r="E49" s="24" t="s">
        <v>49</v>
      </c>
      <c r="F49" s="74">
        <v>1</v>
      </c>
    </row>
    <row r="50" spans="2:6" ht="15.75" thickBot="1" x14ac:dyDescent="0.3">
      <c r="B50" s="1" t="s">
        <v>31</v>
      </c>
      <c r="C50" s="2">
        <v>20</v>
      </c>
      <c r="D50" s="2" t="s">
        <v>167</v>
      </c>
      <c r="E50" s="24" t="s">
        <v>50</v>
      </c>
      <c r="F50" s="74">
        <v>2</v>
      </c>
    </row>
    <row r="51" spans="2:6" ht="15.75" thickBot="1" x14ac:dyDescent="0.3">
      <c r="B51" s="1" t="s">
        <v>31</v>
      </c>
      <c r="C51" s="2">
        <v>21</v>
      </c>
      <c r="D51" s="2" t="s">
        <v>168</v>
      </c>
      <c r="E51" s="24" t="s">
        <v>51</v>
      </c>
      <c r="F51" s="74">
        <v>1</v>
      </c>
    </row>
    <row r="52" spans="2:6" ht="15.75" thickBot="1" x14ac:dyDescent="0.3">
      <c r="B52" s="1" t="s">
        <v>31</v>
      </c>
      <c r="C52" s="2">
        <v>22</v>
      </c>
      <c r="D52" s="2" t="s">
        <v>169</v>
      </c>
      <c r="E52" s="24" t="s">
        <v>52</v>
      </c>
      <c r="F52" s="176">
        <v>0</v>
      </c>
    </row>
    <row r="53" spans="2:6" ht="15.75" thickBot="1" x14ac:dyDescent="0.3">
      <c r="B53" s="15" t="s">
        <v>31</v>
      </c>
      <c r="C53" s="293" t="s">
        <v>147</v>
      </c>
      <c r="D53" s="294"/>
      <c r="E53" s="294"/>
      <c r="F53" s="21">
        <f>SUM(F31:F52)</f>
        <v>24</v>
      </c>
    </row>
    <row r="54" spans="2:6" ht="15.75" thickBot="1" x14ac:dyDescent="0.3">
      <c r="B54" s="3" t="s">
        <v>53</v>
      </c>
      <c r="C54" s="4">
        <v>1</v>
      </c>
      <c r="D54" s="4" t="s">
        <v>172</v>
      </c>
      <c r="E54" s="25" t="s">
        <v>24</v>
      </c>
      <c r="F54" s="177">
        <v>0</v>
      </c>
    </row>
    <row r="55" spans="2:6" ht="15.75" thickBot="1" x14ac:dyDescent="0.3">
      <c r="B55" s="3" t="s">
        <v>53</v>
      </c>
      <c r="C55" s="4">
        <v>2</v>
      </c>
      <c r="D55" s="4" t="s">
        <v>173</v>
      </c>
      <c r="E55" s="25" t="s">
        <v>54</v>
      </c>
      <c r="F55" s="74">
        <v>1</v>
      </c>
    </row>
    <row r="56" spans="2:6" ht="15.75" thickBot="1" x14ac:dyDescent="0.3">
      <c r="B56" s="3" t="s">
        <v>53</v>
      </c>
      <c r="C56" s="4">
        <v>3</v>
      </c>
      <c r="D56" s="4" t="s">
        <v>174</v>
      </c>
      <c r="E56" s="25" t="s">
        <v>55</v>
      </c>
      <c r="F56" s="74">
        <v>1</v>
      </c>
    </row>
    <row r="57" spans="2:6" ht="15.75" thickBot="1" x14ac:dyDescent="0.3">
      <c r="B57" s="3" t="s">
        <v>53</v>
      </c>
      <c r="C57" s="4">
        <v>4</v>
      </c>
      <c r="D57" s="4" t="s">
        <v>175</v>
      </c>
      <c r="E57" s="25" t="s">
        <v>56</v>
      </c>
      <c r="F57" s="74">
        <v>1</v>
      </c>
    </row>
    <row r="58" spans="2:6" ht="15.75" thickBot="1" x14ac:dyDescent="0.3">
      <c r="B58" s="3" t="s">
        <v>53</v>
      </c>
      <c r="C58" s="4">
        <v>5</v>
      </c>
      <c r="D58" s="4" t="s">
        <v>176</v>
      </c>
      <c r="E58" s="25" t="s">
        <v>57</v>
      </c>
      <c r="F58" s="74">
        <v>1</v>
      </c>
    </row>
    <row r="59" spans="2:6" ht="15.75" thickBot="1" x14ac:dyDescent="0.3">
      <c r="B59" s="52" t="s">
        <v>53</v>
      </c>
      <c r="C59" s="53">
        <v>6</v>
      </c>
      <c r="D59" s="53" t="s">
        <v>177</v>
      </c>
      <c r="E59" s="54" t="s">
        <v>58</v>
      </c>
      <c r="F59" s="107">
        <v>2</v>
      </c>
    </row>
    <row r="60" spans="2:6" ht="15.75" thickBot="1" x14ac:dyDescent="0.3">
      <c r="B60" s="3" t="s">
        <v>53</v>
      </c>
      <c r="C60" s="4">
        <v>7</v>
      </c>
      <c r="D60" s="4" t="s">
        <v>178</v>
      </c>
      <c r="E60" s="25" t="s">
        <v>59</v>
      </c>
      <c r="F60" s="74">
        <v>1</v>
      </c>
    </row>
    <row r="61" spans="2:6" ht="15.75" thickBot="1" x14ac:dyDescent="0.3">
      <c r="B61" s="3" t="s">
        <v>53</v>
      </c>
      <c r="C61" s="4">
        <v>8</v>
      </c>
      <c r="D61" s="4" t="s">
        <v>179</v>
      </c>
      <c r="E61" s="25" t="s">
        <v>60</v>
      </c>
      <c r="F61" s="74">
        <v>2</v>
      </c>
    </row>
    <row r="62" spans="2:6" ht="15.75" thickBot="1" x14ac:dyDescent="0.3">
      <c r="B62" s="3" t="s">
        <v>53</v>
      </c>
      <c r="C62" s="4">
        <v>9</v>
      </c>
      <c r="D62" s="4" t="s">
        <v>180</v>
      </c>
      <c r="E62" s="25" t="s">
        <v>61</v>
      </c>
      <c r="F62" s="74">
        <v>1</v>
      </c>
    </row>
    <row r="63" spans="2:6" ht="15.75" thickBot="1" x14ac:dyDescent="0.3">
      <c r="B63" s="3" t="s">
        <v>53</v>
      </c>
      <c r="C63" s="4">
        <v>10</v>
      </c>
      <c r="D63" s="4" t="s">
        <v>181</v>
      </c>
      <c r="E63" s="25" t="s">
        <v>62</v>
      </c>
      <c r="F63" s="74">
        <v>1</v>
      </c>
    </row>
    <row r="64" spans="2:6" ht="15.75" thickBot="1" x14ac:dyDescent="0.3">
      <c r="B64" s="3" t="s">
        <v>53</v>
      </c>
      <c r="C64" s="4">
        <v>11</v>
      </c>
      <c r="D64" s="4" t="s">
        <v>182</v>
      </c>
      <c r="E64" s="25" t="s">
        <v>63</v>
      </c>
      <c r="F64" s="74">
        <v>1</v>
      </c>
    </row>
    <row r="65" spans="2:6" ht="15.75" thickBot="1" x14ac:dyDescent="0.3">
      <c r="B65" s="3" t="s">
        <v>53</v>
      </c>
      <c r="C65" s="4">
        <v>12</v>
      </c>
      <c r="D65" s="4" t="s">
        <v>183</v>
      </c>
      <c r="E65" s="25" t="s">
        <v>64</v>
      </c>
      <c r="F65" s="74">
        <v>2</v>
      </c>
    </row>
    <row r="66" spans="2:6" ht="15.75" thickBot="1" x14ac:dyDescent="0.3">
      <c r="B66" s="3" t="s">
        <v>53</v>
      </c>
      <c r="C66" s="4">
        <v>13</v>
      </c>
      <c r="D66" s="4" t="s">
        <v>184</v>
      </c>
      <c r="E66" s="25" t="s">
        <v>65</v>
      </c>
      <c r="F66" s="74">
        <v>1</v>
      </c>
    </row>
    <row r="67" spans="2:6" ht="15.75" thickBot="1" x14ac:dyDescent="0.3">
      <c r="B67" s="3" t="s">
        <v>53</v>
      </c>
      <c r="C67" s="4">
        <v>14</v>
      </c>
      <c r="D67" s="4" t="s">
        <v>185</v>
      </c>
      <c r="E67" s="25" t="s">
        <v>66</v>
      </c>
      <c r="F67" s="175">
        <v>0</v>
      </c>
    </row>
    <row r="68" spans="2:6" ht="15.75" thickBot="1" x14ac:dyDescent="0.3">
      <c r="B68" s="3" t="s">
        <v>53</v>
      </c>
      <c r="C68" s="4">
        <v>15</v>
      </c>
      <c r="D68" s="4" t="s">
        <v>186</v>
      </c>
      <c r="E68" s="25" t="s">
        <v>67</v>
      </c>
      <c r="F68" s="74">
        <v>1</v>
      </c>
    </row>
    <row r="69" spans="2:6" ht="15.75" thickBot="1" x14ac:dyDescent="0.3">
      <c r="B69" s="3" t="s">
        <v>53</v>
      </c>
      <c r="C69" s="4">
        <v>16</v>
      </c>
      <c r="D69" s="4" t="s">
        <v>187</v>
      </c>
      <c r="E69" s="25" t="s">
        <v>68</v>
      </c>
      <c r="F69" s="74">
        <v>1</v>
      </c>
    </row>
    <row r="70" spans="2:6" ht="15.75" thickBot="1" x14ac:dyDescent="0.3">
      <c r="B70" s="3" t="s">
        <v>53</v>
      </c>
      <c r="C70" s="4">
        <v>17</v>
      </c>
      <c r="D70" s="4" t="s">
        <v>188</v>
      </c>
      <c r="E70" s="25" t="s">
        <v>69</v>
      </c>
      <c r="F70" s="74">
        <v>1</v>
      </c>
    </row>
    <row r="71" spans="2:6" ht="15.75" thickBot="1" x14ac:dyDescent="0.3">
      <c r="B71" s="3" t="s">
        <v>53</v>
      </c>
      <c r="C71" s="4">
        <v>18</v>
      </c>
      <c r="D71" s="4" t="s">
        <v>189</v>
      </c>
      <c r="E71" s="25" t="s">
        <v>70</v>
      </c>
      <c r="F71" s="74">
        <v>1</v>
      </c>
    </row>
    <row r="72" spans="2:6" ht="15.75" thickBot="1" x14ac:dyDescent="0.3">
      <c r="B72" s="3" t="s">
        <v>53</v>
      </c>
      <c r="C72" s="4">
        <v>19</v>
      </c>
      <c r="D72" s="4" t="s">
        <v>190</v>
      </c>
      <c r="E72" s="25" t="s">
        <v>71</v>
      </c>
      <c r="F72" s="74">
        <v>1</v>
      </c>
    </row>
    <row r="73" spans="2:6" ht="15.75" thickBot="1" x14ac:dyDescent="0.3">
      <c r="B73" s="3" t="s">
        <v>53</v>
      </c>
      <c r="C73" s="4">
        <v>20</v>
      </c>
      <c r="D73" s="4" t="s">
        <v>191</v>
      </c>
      <c r="E73" s="25" t="s">
        <v>72</v>
      </c>
      <c r="F73" s="74">
        <v>2</v>
      </c>
    </row>
    <row r="74" spans="2:6" ht="15.75" thickBot="1" x14ac:dyDescent="0.3">
      <c r="B74" s="3" t="s">
        <v>53</v>
      </c>
      <c r="C74" s="4">
        <v>21</v>
      </c>
      <c r="D74" s="4" t="s">
        <v>192</v>
      </c>
      <c r="E74" s="25" t="s">
        <v>73</v>
      </c>
      <c r="F74" s="74">
        <v>1</v>
      </c>
    </row>
    <row r="75" spans="2:6" ht="15.75" thickBot="1" x14ac:dyDescent="0.3">
      <c r="B75" s="3" t="s">
        <v>53</v>
      </c>
      <c r="C75" s="4">
        <v>22</v>
      </c>
      <c r="D75" s="4" t="s">
        <v>193</v>
      </c>
      <c r="E75" s="25" t="s">
        <v>74</v>
      </c>
      <c r="F75" s="74">
        <v>1</v>
      </c>
    </row>
    <row r="76" spans="2:6" ht="15.75" thickBot="1" x14ac:dyDescent="0.3">
      <c r="B76" s="3" t="s">
        <v>53</v>
      </c>
      <c r="C76" s="4">
        <v>23</v>
      </c>
      <c r="D76" s="4" t="s">
        <v>194</v>
      </c>
      <c r="E76" s="25" t="s">
        <v>75</v>
      </c>
      <c r="F76" s="90">
        <v>2</v>
      </c>
    </row>
    <row r="77" spans="2:6" ht="15.75" thickBot="1" x14ac:dyDescent="0.3">
      <c r="B77" s="27" t="s">
        <v>53</v>
      </c>
      <c r="C77" s="303" t="s">
        <v>147</v>
      </c>
      <c r="D77" s="304"/>
      <c r="E77" s="304"/>
      <c r="F77" s="21">
        <f>SUM(F54:F76)</f>
        <v>26</v>
      </c>
    </row>
    <row r="78" spans="2:6" ht="15.75" thickBot="1" x14ac:dyDescent="0.3">
      <c r="B78" s="5" t="s">
        <v>76</v>
      </c>
      <c r="C78" s="6">
        <v>1</v>
      </c>
      <c r="D78" s="6" t="s">
        <v>141</v>
      </c>
      <c r="E78" s="26" t="s">
        <v>65</v>
      </c>
      <c r="F78" s="68">
        <v>1</v>
      </c>
    </row>
    <row r="79" spans="2:6" ht="15.75" thickBot="1" x14ac:dyDescent="0.3">
      <c r="B79" s="5" t="s">
        <v>76</v>
      </c>
      <c r="C79" s="6">
        <v>2</v>
      </c>
      <c r="D79" s="6" t="s">
        <v>142</v>
      </c>
      <c r="E79" s="26" t="s">
        <v>77</v>
      </c>
      <c r="F79" s="74">
        <v>1</v>
      </c>
    </row>
    <row r="80" spans="2:6" ht="15.75" thickBot="1" x14ac:dyDescent="0.3">
      <c r="B80" s="5" t="s">
        <v>76</v>
      </c>
      <c r="C80" s="6">
        <v>3</v>
      </c>
      <c r="D80" s="6" t="s">
        <v>143</v>
      </c>
      <c r="E80" s="26" t="s">
        <v>78</v>
      </c>
      <c r="F80" s="74">
        <v>1</v>
      </c>
    </row>
    <row r="81" spans="2:6" ht="15.75" thickBot="1" x14ac:dyDescent="0.3">
      <c r="B81" s="5" t="s">
        <v>76</v>
      </c>
      <c r="C81" s="6">
        <v>4</v>
      </c>
      <c r="D81" s="6" t="s">
        <v>144</v>
      </c>
      <c r="E81" s="26" t="s">
        <v>79</v>
      </c>
      <c r="F81" s="74">
        <v>1</v>
      </c>
    </row>
    <row r="82" spans="2:6" ht="15.75" thickBot="1" x14ac:dyDescent="0.3">
      <c r="B82" s="5" t="s">
        <v>76</v>
      </c>
      <c r="C82" s="6">
        <v>5</v>
      </c>
      <c r="D82" s="6" t="s">
        <v>145</v>
      </c>
      <c r="E82" s="26" t="s">
        <v>80</v>
      </c>
      <c r="F82" s="74">
        <v>1</v>
      </c>
    </row>
    <row r="83" spans="2:6" ht="15.75" thickBot="1" x14ac:dyDescent="0.3">
      <c r="B83" s="5" t="s">
        <v>76</v>
      </c>
      <c r="C83" s="6">
        <v>6</v>
      </c>
      <c r="D83" s="6" t="s">
        <v>146</v>
      </c>
      <c r="E83" s="26" t="s">
        <v>52</v>
      </c>
      <c r="F83" s="90">
        <v>3</v>
      </c>
    </row>
    <row r="84" spans="2:6" ht="15.75" thickBot="1" x14ac:dyDescent="0.3">
      <c r="B84" s="16" t="s">
        <v>76</v>
      </c>
      <c r="C84" s="296" t="s">
        <v>147</v>
      </c>
      <c r="D84" s="297"/>
      <c r="E84" s="297"/>
      <c r="F84" s="21">
        <f>SUM(F78:F83)</f>
        <v>8</v>
      </c>
    </row>
    <row r="85" spans="2:6" ht="15.75" thickBot="1" x14ac:dyDescent="0.3">
      <c r="B85" s="7" t="s">
        <v>81</v>
      </c>
      <c r="C85" s="8">
        <v>1</v>
      </c>
      <c r="D85" s="8" t="s">
        <v>111</v>
      </c>
      <c r="E85" s="32" t="s">
        <v>66</v>
      </c>
      <c r="F85" s="177">
        <v>0</v>
      </c>
    </row>
    <row r="86" spans="2:6" ht="15.75" thickBot="1" x14ac:dyDescent="0.3">
      <c r="B86" s="7" t="s">
        <v>81</v>
      </c>
      <c r="C86" s="8">
        <v>2</v>
      </c>
      <c r="D86" s="8" t="s">
        <v>112</v>
      </c>
      <c r="E86" s="32" t="s">
        <v>82</v>
      </c>
      <c r="F86" s="175">
        <v>0</v>
      </c>
    </row>
    <row r="87" spans="2:6" ht="15.75" thickBot="1" x14ac:dyDescent="0.3">
      <c r="B87" s="7" t="s">
        <v>81</v>
      </c>
      <c r="C87" s="8">
        <v>3</v>
      </c>
      <c r="D87" s="8" t="s">
        <v>113</v>
      </c>
      <c r="E87" s="32" t="s">
        <v>83</v>
      </c>
      <c r="F87" s="74">
        <v>1</v>
      </c>
    </row>
    <row r="88" spans="2:6" ht="15.75" thickBot="1" x14ac:dyDescent="0.3">
      <c r="B88" s="7" t="s">
        <v>81</v>
      </c>
      <c r="C88" s="8">
        <v>4</v>
      </c>
      <c r="D88" s="8" t="s">
        <v>114</v>
      </c>
      <c r="E88" s="32" t="s">
        <v>84</v>
      </c>
      <c r="F88" s="74">
        <v>1</v>
      </c>
    </row>
    <row r="89" spans="2:6" ht="15.75" thickBot="1" x14ac:dyDescent="0.3">
      <c r="B89" s="7" t="s">
        <v>81</v>
      </c>
      <c r="C89" s="8">
        <v>5</v>
      </c>
      <c r="D89" s="8" t="s">
        <v>115</v>
      </c>
      <c r="E89" s="32" t="s">
        <v>85</v>
      </c>
      <c r="F89" s="74">
        <v>1</v>
      </c>
    </row>
    <row r="90" spans="2:6" ht="15.75" thickBot="1" x14ac:dyDescent="0.3">
      <c r="B90" s="7" t="s">
        <v>81</v>
      </c>
      <c r="C90" s="8">
        <v>6</v>
      </c>
      <c r="D90" s="8" t="s">
        <v>116</v>
      </c>
      <c r="E90" s="32" t="s">
        <v>86</v>
      </c>
      <c r="F90" s="74">
        <v>1</v>
      </c>
    </row>
    <row r="91" spans="2:6" ht="15.75" thickBot="1" x14ac:dyDescent="0.3">
      <c r="B91" s="7" t="s">
        <v>81</v>
      </c>
      <c r="C91" s="8">
        <v>7</v>
      </c>
      <c r="D91" s="8" t="s">
        <v>117</v>
      </c>
      <c r="E91" s="32" t="s">
        <v>87</v>
      </c>
      <c r="F91" s="74">
        <v>1</v>
      </c>
    </row>
    <row r="92" spans="2:6" ht="15.75" thickBot="1" x14ac:dyDescent="0.3">
      <c r="B92" s="7" t="s">
        <v>81</v>
      </c>
      <c r="C92" s="8">
        <v>8</v>
      </c>
      <c r="D92" s="8" t="s">
        <v>118</v>
      </c>
      <c r="E92" s="32" t="s">
        <v>88</v>
      </c>
      <c r="F92" s="74">
        <v>1</v>
      </c>
    </row>
    <row r="93" spans="2:6" ht="15.75" thickBot="1" x14ac:dyDescent="0.3">
      <c r="B93" s="49" t="s">
        <v>81</v>
      </c>
      <c r="C93" s="50">
        <v>9</v>
      </c>
      <c r="D93" s="50" t="s">
        <v>119</v>
      </c>
      <c r="E93" s="51" t="s">
        <v>89</v>
      </c>
      <c r="F93" s="115">
        <v>1</v>
      </c>
    </row>
    <row r="94" spans="2:6" ht="15.75" thickBot="1" x14ac:dyDescent="0.3">
      <c r="B94" s="49" t="s">
        <v>81</v>
      </c>
      <c r="C94" s="50">
        <v>10</v>
      </c>
      <c r="D94" s="50" t="s">
        <v>120</v>
      </c>
      <c r="E94" s="51" t="s">
        <v>90</v>
      </c>
      <c r="F94" s="115">
        <v>1</v>
      </c>
    </row>
    <row r="95" spans="2:6" ht="15.75" thickBot="1" x14ac:dyDescent="0.3">
      <c r="B95" s="7" t="s">
        <v>81</v>
      </c>
      <c r="C95" s="8">
        <v>11</v>
      </c>
      <c r="D95" s="8" t="s">
        <v>121</v>
      </c>
      <c r="E95" s="32" t="s">
        <v>91</v>
      </c>
      <c r="F95" s="74">
        <v>1</v>
      </c>
    </row>
    <row r="96" spans="2:6" ht="15.75" thickBot="1" x14ac:dyDescent="0.3">
      <c r="B96" s="9" t="s">
        <v>81</v>
      </c>
      <c r="C96" s="10">
        <v>12</v>
      </c>
      <c r="D96" s="10" t="s">
        <v>122</v>
      </c>
      <c r="E96" s="33" t="s">
        <v>92</v>
      </c>
      <c r="F96" s="74">
        <v>1</v>
      </c>
    </row>
    <row r="97" spans="2:6" ht="15.75" thickBot="1" x14ac:dyDescent="0.3">
      <c r="B97" s="11" t="s">
        <v>81</v>
      </c>
      <c r="C97" s="12">
        <v>13</v>
      </c>
      <c r="D97" s="12" t="s">
        <v>123</v>
      </c>
      <c r="E97" s="34" t="s">
        <v>19</v>
      </c>
      <c r="F97" s="175">
        <v>0</v>
      </c>
    </row>
    <row r="98" spans="2:6" ht="15.75" thickBot="1" x14ac:dyDescent="0.3">
      <c r="B98" s="7" t="s">
        <v>81</v>
      </c>
      <c r="C98" s="8">
        <v>14</v>
      </c>
      <c r="D98" s="8" t="s">
        <v>124</v>
      </c>
      <c r="E98" s="32" t="s">
        <v>93</v>
      </c>
      <c r="F98" s="74">
        <v>2</v>
      </c>
    </row>
    <row r="99" spans="2:6" ht="15.75" thickBot="1" x14ac:dyDescent="0.3">
      <c r="B99" s="7" t="s">
        <v>81</v>
      </c>
      <c r="C99" s="8">
        <v>15</v>
      </c>
      <c r="D99" s="8" t="s">
        <v>125</v>
      </c>
      <c r="E99" s="32" t="s">
        <v>94</v>
      </c>
      <c r="F99" s="175">
        <v>0</v>
      </c>
    </row>
    <row r="100" spans="2:6" ht="15.75" thickBot="1" x14ac:dyDescent="0.3">
      <c r="B100" s="7" t="s">
        <v>81</v>
      </c>
      <c r="C100" s="8">
        <v>16</v>
      </c>
      <c r="D100" s="8" t="s">
        <v>126</v>
      </c>
      <c r="E100" s="32" t="s">
        <v>40</v>
      </c>
      <c r="F100" s="74">
        <v>2</v>
      </c>
    </row>
    <row r="101" spans="2:6" ht="15.75" thickBot="1" x14ac:dyDescent="0.3">
      <c r="B101" s="7" t="s">
        <v>81</v>
      </c>
      <c r="C101" s="8">
        <v>17</v>
      </c>
      <c r="D101" s="8" t="s">
        <v>127</v>
      </c>
      <c r="E101" s="32" t="s">
        <v>95</v>
      </c>
      <c r="F101" s="74">
        <v>1</v>
      </c>
    </row>
    <row r="102" spans="2:6" ht="15.75" thickBot="1" x14ac:dyDescent="0.3">
      <c r="B102" s="7" t="s">
        <v>81</v>
      </c>
      <c r="C102" s="8">
        <v>18</v>
      </c>
      <c r="D102" s="8" t="s">
        <v>128</v>
      </c>
      <c r="E102" s="32" t="s">
        <v>96</v>
      </c>
      <c r="F102" s="74">
        <v>3</v>
      </c>
    </row>
    <row r="103" spans="2:6" ht="15.75" thickBot="1" x14ac:dyDescent="0.3">
      <c r="B103" s="7" t="s">
        <v>81</v>
      </c>
      <c r="C103" s="8">
        <v>19</v>
      </c>
      <c r="D103" s="8" t="s">
        <v>129</v>
      </c>
      <c r="E103" s="32" t="s">
        <v>97</v>
      </c>
      <c r="F103" s="74">
        <v>1</v>
      </c>
    </row>
    <row r="104" spans="2:6" ht="15.75" thickBot="1" x14ac:dyDescent="0.3">
      <c r="B104" s="7" t="s">
        <v>81</v>
      </c>
      <c r="C104" s="8">
        <v>20</v>
      </c>
      <c r="D104" s="8" t="s">
        <v>130</v>
      </c>
      <c r="E104" s="32" t="s">
        <v>98</v>
      </c>
      <c r="F104" s="74">
        <v>1</v>
      </c>
    </row>
    <row r="105" spans="2:6" ht="15.75" thickBot="1" x14ac:dyDescent="0.3">
      <c r="B105" s="7" t="s">
        <v>81</v>
      </c>
      <c r="C105" s="8">
        <v>21</v>
      </c>
      <c r="D105" s="8" t="s">
        <v>131</v>
      </c>
      <c r="E105" s="32" t="s">
        <v>99</v>
      </c>
      <c r="F105" s="74">
        <v>1</v>
      </c>
    </row>
    <row r="106" spans="2:6" ht="15.75" thickBot="1" x14ac:dyDescent="0.3">
      <c r="B106" s="7" t="s">
        <v>81</v>
      </c>
      <c r="C106" s="8">
        <v>22</v>
      </c>
      <c r="D106" s="8" t="s">
        <v>132</v>
      </c>
      <c r="E106" s="32" t="s">
        <v>4</v>
      </c>
      <c r="F106" s="74">
        <v>1</v>
      </c>
    </row>
    <row r="107" spans="2:6" ht="15.75" thickBot="1" x14ac:dyDescent="0.3">
      <c r="B107" s="7" t="s">
        <v>81</v>
      </c>
      <c r="C107" s="8">
        <v>23</v>
      </c>
      <c r="D107" s="8" t="s">
        <v>133</v>
      </c>
      <c r="E107" s="32" t="s">
        <v>100</v>
      </c>
      <c r="F107" s="74">
        <v>2</v>
      </c>
    </row>
    <row r="108" spans="2:6" ht="15.75" thickBot="1" x14ac:dyDescent="0.3">
      <c r="B108" s="7" t="s">
        <v>81</v>
      </c>
      <c r="C108" s="8">
        <v>24</v>
      </c>
      <c r="D108" s="8" t="s">
        <v>134</v>
      </c>
      <c r="E108" s="32" t="s">
        <v>101</v>
      </c>
      <c r="F108" s="74">
        <v>1</v>
      </c>
    </row>
    <row r="109" spans="2:6" ht="15.75" thickBot="1" x14ac:dyDescent="0.3">
      <c r="B109" s="7" t="s">
        <v>81</v>
      </c>
      <c r="C109" s="8">
        <v>25</v>
      </c>
      <c r="D109" s="8" t="s">
        <v>135</v>
      </c>
      <c r="E109" s="32" t="s">
        <v>102</v>
      </c>
      <c r="F109" s="74">
        <v>1</v>
      </c>
    </row>
    <row r="110" spans="2:6" ht="15.75" thickBot="1" x14ac:dyDescent="0.3">
      <c r="B110" s="7" t="s">
        <v>81</v>
      </c>
      <c r="C110" s="8">
        <v>26</v>
      </c>
      <c r="D110" s="8" t="s">
        <v>136</v>
      </c>
      <c r="E110" s="32" t="s">
        <v>103</v>
      </c>
      <c r="F110" s="74">
        <v>1</v>
      </c>
    </row>
    <row r="111" spans="2:6" ht="15.75" thickBot="1" x14ac:dyDescent="0.3">
      <c r="B111" s="7" t="s">
        <v>81</v>
      </c>
      <c r="C111" s="8">
        <v>27</v>
      </c>
      <c r="D111" s="8" t="s">
        <v>137</v>
      </c>
      <c r="E111" s="32" t="s">
        <v>104</v>
      </c>
      <c r="F111" s="74">
        <v>1</v>
      </c>
    </row>
    <row r="112" spans="2:6" ht="15.75" thickBot="1" x14ac:dyDescent="0.3">
      <c r="B112" s="7" t="s">
        <v>81</v>
      </c>
      <c r="C112" s="8">
        <v>28</v>
      </c>
      <c r="D112" s="8" t="s">
        <v>138</v>
      </c>
      <c r="E112" s="32" t="s">
        <v>105</v>
      </c>
      <c r="F112" s="74">
        <v>1</v>
      </c>
    </row>
    <row r="113" spans="2:6" ht="15.75" thickBot="1" x14ac:dyDescent="0.3">
      <c r="B113" s="7" t="s">
        <v>81</v>
      </c>
      <c r="C113" s="8">
        <v>29</v>
      </c>
      <c r="D113" s="8" t="s">
        <v>139</v>
      </c>
      <c r="E113" s="35" t="s">
        <v>106</v>
      </c>
      <c r="F113" s="74">
        <v>1</v>
      </c>
    </row>
    <row r="114" spans="2:6" ht="15.75" thickBot="1" x14ac:dyDescent="0.3">
      <c r="B114" s="7" t="s">
        <v>81</v>
      </c>
      <c r="C114" s="8">
        <v>30</v>
      </c>
      <c r="D114" s="8" t="s">
        <v>140</v>
      </c>
      <c r="E114" s="34" t="s">
        <v>107</v>
      </c>
      <c r="F114" s="90">
        <v>2</v>
      </c>
    </row>
    <row r="115" spans="2:6" ht="15.75" thickBot="1" x14ac:dyDescent="0.3">
      <c r="B115" s="17" t="s">
        <v>81</v>
      </c>
      <c r="C115" s="299" t="s">
        <v>147</v>
      </c>
      <c r="D115" s="300"/>
      <c r="E115" s="300"/>
      <c r="F115" s="21">
        <f>SUM(F85:F114)</f>
        <v>32</v>
      </c>
    </row>
    <row r="116" spans="2:6" ht="15.75" thickBot="1" x14ac:dyDescent="0.3">
      <c r="B116" s="279" t="s">
        <v>388</v>
      </c>
      <c r="C116" s="280"/>
      <c r="D116" s="280"/>
      <c r="E116" s="280"/>
      <c r="F116" s="21">
        <f>SUM(F115,F84,F77,F53,F30)</f>
        <v>114</v>
      </c>
    </row>
  </sheetData>
  <mergeCells count="7">
    <mergeCell ref="I4:L6"/>
    <mergeCell ref="B116:E116"/>
    <mergeCell ref="C30:E30"/>
    <mergeCell ref="C53:E53"/>
    <mergeCell ref="C77:E77"/>
    <mergeCell ref="C84:E84"/>
    <mergeCell ref="C115:E1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Introducción</vt:lpstr>
      <vt:lpstr>Levantamiento cámaras</vt:lpstr>
      <vt:lpstr>Ubicaciones cámaras</vt:lpstr>
      <vt:lpstr>Levantamiento pantallas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Alvaro Contente</dc:creator>
  <cp:lastModifiedBy>Alvaro Contente</cp:lastModifiedBy>
  <cp:lastPrinted>2017-02-22T19:20:52Z</cp:lastPrinted>
  <dcterms:created xsi:type="dcterms:W3CDTF">2015-05-18T21:33:25Z</dcterms:created>
  <dcterms:modified xsi:type="dcterms:W3CDTF">2017-03-06T21:07:12Z</dcterms:modified>
</cp:coreProperties>
</file>